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59" activeTab="0"/>
  </bookViews>
  <sheets>
    <sheet name="дети 11 лет и старше" sheetId="1" r:id="rId1"/>
    <sheet name="дети до 11 лет" sheetId="2" r:id="rId2"/>
  </sheets>
  <definedNames>
    <definedName name="_xlnm.Print_Area" localSheetId="0">'дети 11 лет и старше'!$299:$329</definedName>
    <definedName name="_xlnm.Print_Area" localSheetId="1">'дети до 11 лет'!$A$1:$L$346</definedName>
  </definedNames>
  <calcPr fullCalcOnLoad="1"/>
</workbook>
</file>

<file path=xl/sharedStrings.xml><?xml version="1.0" encoding="utf-8"?>
<sst xmlns="http://schemas.openxmlformats.org/spreadsheetml/2006/main" count="1527" uniqueCount="222">
  <si>
    <t>Б</t>
  </si>
  <si>
    <t>Ж</t>
  </si>
  <si>
    <t>У</t>
  </si>
  <si>
    <t>Эн/ц</t>
  </si>
  <si>
    <t>Fe</t>
  </si>
  <si>
    <t>С</t>
  </si>
  <si>
    <t xml:space="preserve">Завтрак </t>
  </si>
  <si>
    <t xml:space="preserve">Итого 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</si>
  <si>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</si>
  <si>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</si>
  <si>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</si>
  <si>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</si>
  <si>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</si>
  <si>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Какао с молоком</t>
  </si>
  <si>
    <t>Масса порции</t>
  </si>
  <si>
    <t>Пищевые вещества (г)</t>
  </si>
  <si>
    <t>Витамины (мг)</t>
  </si>
  <si>
    <t>Минеральные в-ва (мг)</t>
  </si>
  <si>
    <t>Са</t>
  </si>
  <si>
    <t>200</t>
  </si>
  <si>
    <t>100</t>
  </si>
  <si>
    <t>150</t>
  </si>
  <si>
    <t>Итого</t>
  </si>
  <si>
    <t>№ ТК</t>
  </si>
  <si>
    <t>Обед</t>
  </si>
  <si>
    <t>Банан</t>
  </si>
  <si>
    <t xml:space="preserve">Кисель </t>
  </si>
  <si>
    <t>ГП</t>
  </si>
  <si>
    <t>Итого за 1 дней</t>
  </si>
  <si>
    <t>60</t>
  </si>
  <si>
    <t>Омлет натуральный с маслом</t>
  </si>
  <si>
    <t>Картофельное пюре</t>
  </si>
  <si>
    <t>Бутерброд  с маслом и сыром</t>
  </si>
  <si>
    <t>Каша гречневая рассыпчатая</t>
  </si>
  <si>
    <t>Колбасные изделия отварные</t>
  </si>
  <si>
    <t>Суп молочный с крупой</t>
  </si>
  <si>
    <t>Компот из сухофруктов</t>
  </si>
  <si>
    <t>Груша</t>
  </si>
  <si>
    <t>Неделя: первая</t>
  </si>
  <si>
    <t>Возрастная категория: 3-7 лет, 12 часовое пребывание</t>
  </si>
  <si>
    <t>Прием пищи, наименование блюда</t>
  </si>
  <si>
    <t>Энергетическая ценность (ккал)</t>
  </si>
  <si>
    <t>Неделя: вторая</t>
  </si>
  <si>
    <t>Хлеб пшеничный или хлеб зерновой</t>
  </si>
  <si>
    <t>Яблоко</t>
  </si>
  <si>
    <t>Салат из моркови с зеленым горошком</t>
  </si>
  <si>
    <t>Макаронные изделия отварные с овощами</t>
  </si>
  <si>
    <t>Хлеб ржаной (ржано-пшеничный)</t>
  </si>
  <si>
    <t>70</t>
  </si>
  <si>
    <t>веществ (белков, жиров и углеводов) и калорийности не должны превышать ± 10%, микронутриентов ± 15%.</t>
  </si>
  <si>
    <t>250/10</t>
  </si>
  <si>
    <t>Средние показатели содержания пищевых веществ, энергетической ценности и микронутриентов рациона питания детей 3-7 лет</t>
  </si>
  <si>
    <t>Соус красный основной</t>
  </si>
  <si>
    <t>Ежедневная нормы выдачи соли пищевой поваренной - 6 гр.</t>
  </si>
  <si>
    <t xml:space="preserve">Примечание: ГП - готовый продукт.   </t>
  </si>
  <si>
    <t xml:space="preserve">режима работы в дошкольных организациях" отклонения от расчетных суточной калорийности и содержания основных пищевых </t>
  </si>
  <si>
    <t>Кофейный напиток с молоком</t>
  </si>
  <si>
    <t>Напиток витаминизированный "Валетек"</t>
  </si>
  <si>
    <t>Рагу из овощей</t>
  </si>
  <si>
    <t>Капуста тушеная</t>
  </si>
  <si>
    <t>Итого за 20 дней</t>
  </si>
  <si>
    <t>250</t>
  </si>
  <si>
    <t>День: вторник (день 2)</t>
  </si>
  <si>
    <t>День: понедельник (день 1)</t>
  </si>
  <si>
    <t>День: четверг (день 4)</t>
  </si>
  <si>
    <t>День: среда (день 3)</t>
  </si>
  <si>
    <t>День: пятница (день 5)</t>
  </si>
  <si>
    <t>Икра кабачковая</t>
  </si>
  <si>
    <t>Рыба, запеченная с картфелем по-русски</t>
  </si>
  <si>
    <t>70/5</t>
  </si>
  <si>
    <t>35</t>
  </si>
  <si>
    <t>30</t>
  </si>
  <si>
    <r>
      <t>В</t>
    </r>
    <r>
      <rPr>
        <b/>
        <i/>
        <vertAlign val="subscript"/>
        <sz val="62"/>
        <color indexed="8"/>
        <rFont val="Times New Roman"/>
        <family val="1"/>
      </rPr>
      <t>1</t>
    </r>
  </si>
  <si>
    <r>
      <t>В</t>
    </r>
    <r>
      <rPr>
        <b/>
        <i/>
        <vertAlign val="subscript"/>
        <sz val="62"/>
        <color indexed="8"/>
        <rFont val="Times New Roman"/>
        <family val="1"/>
      </rPr>
      <t>2</t>
    </r>
  </si>
  <si>
    <r>
      <rPr>
        <i/>
        <vertAlign val="superscript"/>
        <sz val="62"/>
        <color indexed="8"/>
        <rFont val="Times New Roman"/>
        <family val="1"/>
      </rPr>
      <t>1</t>
    </r>
    <r>
      <rPr>
        <i/>
        <sz val="62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</si>
  <si>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t>Процент отклонения от расчетных данных</t>
    </r>
    <r>
      <rPr>
        <b/>
        <sz val="62"/>
        <color indexed="8"/>
        <rFont val="Times New Roman"/>
        <family val="1"/>
      </rPr>
      <t>*</t>
    </r>
  </si>
  <si>
    <r>
      <rPr>
        <sz val="62"/>
        <color indexed="8"/>
        <rFont val="Times New Roman"/>
        <family val="1"/>
      </rPr>
      <t xml:space="preserve">* - </t>
    </r>
    <r>
      <rPr>
        <i/>
        <sz val="62"/>
        <color indexed="8"/>
        <rFont val="Times New Roman"/>
        <family val="1"/>
      </rPr>
      <t xml:space="preserve">Согласно п. 16.2 СанПиНа 2.4.1.2660-10  "Санитарно-эпидемиологические требования к устройству, содержанию и организации </t>
    </r>
  </si>
  <si>
    <t>Чай с молоком</t>
  </si>
  <si>
    <t>Каша пшенная молочная жидкая с маслом</t>
  </si>
  <si>
    <t>Суп из овощей со сметаной</t>
  </si>
  <si>
    <t>250/12</t>
  </si>
  <si>
    <t>Зразы из говядины с рисом паровые</t>
  </si>
  <si>
    <t>Соус молочный</t>
  </si>
  <si>
    <t>Макароны отварные с маслом</t>
  </si>
  <si>
    <t>Компот из консервированных плодов</t>
  </si>
  <si>
    <t>Каша манная молочная жидкая с маслом</t>
  </si>
  <si>
    <t>Бутерброд  с маслом и джемом</t>
  </si>
  <si>
    <t>40</t>
  </si>
  <si>
    <t>Гуляш из говядины</t>
  </si>
  <si>
    <t>120</t>
  </si>
  <si>
    <t>Каша вязкая ячневая молочная с маслом</t>
  </si>
  <si>
    <t>0.09</t>
  </si>
  <si>
    <t>Шницель с маслом</t>
  </si>
  <si>
    <t xml:space="preserve">Бутерброд  с маслом </t>
  </si>
  <si>
    <t>Рассольник ленинградский со сметаной</t>
  </si>
  <si>
    <t>Напиток из шиповника</t>
  </si>
  <si>
    <t>Щи из свежей капусты с картофелем и сметаной</t>
  </si>
  <si>
    <t>Колбаса или сосиски отварные</t>
  </si>
  <si>
    <t>Каша молочная кукурузная (пшеничная) жидкая с маслом</t>
  </si>
  <si>
    <t>Суп гороховый (суп картофельный с бобовыми)</t>
  </si>
  <si>
    <t>Суп картофельный с рыбными консервами</t>
  </si>
  <si>
    <t>Котлета рыбная</t>
  </si>
  <si>
    <t>2;9</t>
  </si>
  <si>
    <t>Салат из белокачанной капусты с помидорами и огурцами (или салат из свеклы с солеными огурцами)</t>
  </si>
  <si>
    <t>5;10</t>
  </si>
  <si>
    <t>Салат из свежих помидоров и огурцов (или салат из свеклы с чесноком)</t>
  </si>
  <si>
    <t>Борщ с капустой и картофелем со сметаной</t>
  </si>
  <si>
    <t>63; 64</t>
  </si>
  <si>
    <t>Овощи натуральные (или овощи натуральные соленые)</t>
  </si>
  <si>
    <t>6; 11</t>
  </si>
  <si>
    <t>Салат из свежих помидоров с перцем (или винегрет овощной)</t>
  </si>
  <si>
    <t>Суп крестьянский с крупой со сметаной</t>
  </si>
  <si>
    <t>Свекольник со сметаной</t>
  </si>
  <si>
    <t>1(2)</t>
  </si>
  <si>
    <t>Апельсин</t>
  </si>
  <si>
    <t>Салат из зеленого горошка с луком репчатым</t>
  </si>
  <si>
    <t>Рыба запеченая с яйцом</t>
  </si>
  <si>
    <t>Рис, припущенный с овощами</t>
  </si>
  <si>
    <t>Салат из свеклы с изюмом или черносливом</t>
  </si>
  <si>
    <t>Суп гороховый</t>
  </si>
  <si>
    <t>Птица отварная</t>
  </si>
  <si>
    <t>Мандарин</t>
  </si>
  <si>
    <t>Винегрет</t>
  </si>
  <si>
    <t>Сельдь с луком репчатым и зеленым горошком</t>
  </si>
  <si>
    <t>Плов из птицы</t>
  </si>
  <si>
    <t>Салат из свеклы с сыром и чесноком</t>
  </si>
  <si>
    <t>Суп картофельный с мясными фрикадельками</t>
  </si>
  <si>
    <t>Рыба, запеченая с картофелем по-русски</t>
  </si>
  <si>
    <t>Салат из моркови с черносливом</t>
  </si>
  <si>
    <t>Биточки из говядины со сливочным маслом</t>
  </si>
  <si>
    <t>Шницель из говядины со сливочным маслом</t>
  </si>
  <si>
    <t>Итого за 10 дней</t>
  </si>
  <si>
    <t>День: 1</t>
  </si>
  <si>
    <t>Возрастная категория: дети 11 лет и старше</t>
  </si>
  <si>
    <t xml:space="preserve">Чай с молоком </t>
  </si>
  <si>
    <t>Овощи натуральные свежие (соленые)</t>
  </si>
  <si>
    <t>Щи с капустой и картофелем со сметаной</t>
  </si>
  <si>
    <t>250/8</t>
  </si>
  <si>
    <t>Кисломолочный продукт (бифидок, или снежок, или йогурт, или др.)</t>
  </si>
  <si>
    <t>День: 2</t>
  </si>
  <si>
    <t>День: 3</t>
  </si>
  <si>
    <t>День: 4</t>
  </si>
  <si>
    <t>День: 5</t>
  </si>
  <si>
    <t>День: 6</t>
  </si>
  <si>
    <t>День: 7</t>
  </si>
  <si>
    <t>День: 8</t>
  </si>
  <si>
    <t>День: 9</t>
  </si>
  <si>
    <t>День: 10</t>
  </si>
  <si>
    <t>Бефстроганов из говядины</t>
  </si>
  <si>
    <t xml:space="preserve">Макаронные изделия отварные </t>
  </si>
  <si>
    <t>"Валетек" витаминизированный напиток</t>
  </si>
  <si>
    <t>Рыба, тущеная с томатом с овощами</t>
  </si>
  <si>
    <t>Борщ со сметаной</t>
  </si>
  <si>
    <t>Салак из моркови с чесноком</t>
  </si>
  <si>
    <t>100/5</t>
  </si>
  <si>
    <t>80 / 30</t>
  </si>
  <si>
    <t>250 / 8</t>
  </si>
  <si>
    <t>140</t>
  </si>
  <si>
    <t>250 /8</t>
  </si>
  <si>
    <t>250 /20</t>
  </si>
  <si>
    <t>180</t>
  </si>
  <si>
    <t>70 /5</t>
  </si>
  <si>
    <t>Возрастная категория: дети 6-10 лет</t>
  </si>
  <si>
    <t>80 /15</t>
  </si>
  <si>
    <t>Средние показатели содержания пищевых веществ, энергетической ценности и микронутриентов рациона питания детей 6-10 лет</t>
  </si>
  <si>
    <t>Средние показатели содержания пищевых веществ, энергетической ценности и микронутриентов рациона питания детей 11 лет и старше</t>
  </si>
  <si>
    <t>Полдник</t>
  </si>
  <si>
    <t>Слойка с джемом</t>
  </si>
  <si>
    <t>+</t>
  </si>
  <si>
    <t>56 /5 /14</t>
  </si>
  <si>
    <t>190</t>
  </si>
  <si>
    <t>100 /5</t>
  </si>
  <si>
    <t>56 /5</t>
  </si>
  <si>
    <t>300/10</t>
  </si>
  <si>
    <t>120/5</t>
  </si>
  <si>
    <t>240 / 20</t>
  </si>
  <si>
    <t>300</t>
  </si>
  <si>
    <t>136</t>
  </si>
  <si>
    <t>75 /5</t>
  </si>
  <si>
    <t>250 /35</t>
  </si>
  <si>
    <t>Бутерброд с мясными гастрономическими продуктами и сыром</t>
  </si>
  <si>
    <t>75/45/20</t>
  </si>
  <si>
    <t>Компот из плодов или ягод сушенных</t>
  </si>
  <si>
    <t>22; 23; 25; 26</t>
  </si>
  <si>
    <t>Сок или нектар фруктовый (овощной)</t>
  </si>
  <si>
    <t>Крендель сахарный</t>
  </si>
  <si>
    <t>72; 70</t>
  </si>
  <si>
    <t>Крендель сахарный (или пирожок сладкий)</t>
  </si>
  <si>
    <t>Компот из смеси сухофруктов</t>
  </si>
  <si>
    <t>Чай сладкий</t>
  </si>
  <si>
    <t>Запеканка творожная со сгущенным молоком (джем)</t>
  </si>
  <si>
    <t>Блинчики со сгущенным молоком (джем)</t>
  </si>
  <si>
    <t>Компот из плодов или ягод сушенных (или "Валетек")</t>
  </si>
  <si>
    <t>Бутерброд  с сыром</t>
  </si>
  <si>
    <t>75 /20</t>
  </si>
  <si>
    <t>56; 59</t>
  </si>
  <si>
    <t>Кофейный напиток с молоком (или компот из плодов или ягод сушенных)</t>
  </si>
  <si>
    <t>Колбасные изделия, запеченные в тесте</t>
  </si>
  <si>
    <t>Пирожек печеный с  фаршем</t>
  </si>
  <si>
    <t>38/1</t>
  </si>
  <si>
    <t>Плов с мясом</t>
  </si>
  <si>
    <t>80</t>
  </si>
  <si>
    <t>56/5</t>
  </si>
  <si>
    <t>56</t>
  </si>
  <si>
    <t>205</t>
  </si>
  <si>
    <t>Булочка сырная</t>
  </si>
  <si>
    <t xml:space="preserve">Булочка сырная </t>
  </si>
  <si>
    <t xml:space="preserve">Компот из плодов или ягод сушенных </t>
  </si>
  <si>
    <t>Печенье (вафли)</t>
  </si>
  <si>
    <t>50</t>
  </si>
  <si>
    <t>Зеленый горошек</t>
  </si>
  <si>
    <t xml:space="preserve">Кофейный напиток с молоком </t>
  </si>
  <si>
    <t>Овощи натуральные (соленые)</t>
  </si>
  <si>
    <t>1 (2)</t>
  </si>
  <si>
    <t>Каша гречневая вязкая молочная с маслом (или "Дружба"; или пшенная; или рисовая; или манная)</t>
  </si>
  <si>
    <t>23; 24; 25; 26; 22</t>
  </si>
  <si>
    <t>Пирожок печеный с  фаршем</t>
  </si>
  <si>
    <t>Каша манная молочная жидкая с маслом (или "Дружба"; или пшенная; или рисовая; или пшеничная)</t>
  </si>
  <si>
    <t>"Валетек" витаминизированный напиток (компот из плодов или ягод сушенных)</t>
  </si>
  <si>
    <t>Вафли (печенье)</t>
  </si>
  <si>
    <t xml:space="preserve">Зеленый горошек </t>
  </si>
  <si>
    <t>25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</si>
</sst>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&quot; &quot;?/10"/>
  </numFmts>
  <fonts count="46">
    <font>
      <sz val="10"/>
      <name val="Arial"/>
      <family val="0"/>
    </font>
    <font>
      <sz val="8"/>
      <name val="Arial"/>
      <family val="2"/>
    </font>
    <font>
      <i/>
      <sz val="62"/>
      <color indexed="8"/>
      <name val="Times New Roman"/>
      <family val="1"/>
    </font>
    <font>
      <b/>
      <i/>
      <vertAlign val="subscript"/>
      <sz val="62"/>
      <color indexed="8"/>
      <name val="Times New Roman"/>
      <family val="1"/>
    </font>
    <font>
      <i/>
      <vertAlign val="superscript"/>
      <sz val="62"/>
      <color indexed="8"/>
      <name val="Times New Roman"/>
      <family val="1"/>
    </font>
    <font>
      <b/>
      <sz val="62"/>
      <color indexed="8"/>
      <name val="Times New Roman"/>
      <family val="1"/>
    </font>
    <font>
      <sz val="62"/>
      <color indexed="8"/>
      <name val="Times New Roman"/>
      <family val="1"/>
    </font>
    <font>
      <b/>
      <i/>
      <sz val="6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wrapText="1"/>
    </xf>
    <xf numFmtId="0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1" fontId="7" fillId="0" borderId="16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1" xfId="6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93" fontId="2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wrapText="1"/>
    </xf>
    <xf numFmtId="2" fontId="7" fillId="0" borderId="1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2" fontId="2" fillId="0" borderId="13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208" fontId="2" fillId="0" borderId="12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vertical="top" wrapText="1"/>
    </xf>
    <xf numFmtId="0" fontId="7" fillId="33" borderId="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2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16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wrapText="1"/>
    </xf>
    <xf numFmtId="1" fontId="2" fillId="33" borderId="12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wrapText="1"/>
    </xf>
    <xf numFmtId="2" fontId="2" fillId="33" borderId="11" xfId="0" applyNumberFormat="1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wrapText="1"/>
    </xf>
    <xf numFmtId="2" fontId="7" fillId="33" borderId="12" xfId="0" applyNumberFormat="1" applyFont="1" applyFill="1" applyBorder="1" applyAlignment="1">
      <alignment horizontal="left" wrapText="1"/>
    </xf>
    <xf numFmtId="2" fontId="2" fillId="33" borderId="12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left" wrapText="1"/>
    </xf>
    <xf numFmtId="2" fontId="7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center" wrapText="1"/>
    </xf>
    <xf numFmtId="208" fontId="2" fillId="33" borderId="12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1" xfId="6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wrapText="1"/>
    </xf>
    <xf numFmtId="2" fontId="2" fillId="33" borderId="17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wrapText="1"/>
    </xf>
    <xf numFmtId="193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/>
    </xf>
    <xf numFmtId="2" fontId="2" fillId="33" borderId="11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22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2" fontId="7" fillId="0" borderId="24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left" wrapText="1"/>
    </xf>
    <xf numFmtId="2" fontId="7" fillId="0" borderId="17" xfId="0" applyNumberFormat="1" applyFont="1" applyBorder="1" applyAlignment="1">
      <alignment horizontal="left" wrapText="1"/>
    </xf>
    <xf numFmtId="2" fontId="7" fillId="0" borderId="16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2" fontId="7" fillId="33" borderId="0" xfId="0" applyNumberFormat="1" applyFont="1" applyFill="1" applyBorder="1" applyAlignment="1">
      <alignment horizontal="left"/>
    </xf>
    <xf numFmtId="0" fontId="7" fillId="33" borderId="22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2" fontId="7" fillId="33" borderId="17" xfId="0" applyNumberFormat="1" applyFont="1" applyFill="1" applyBorder="1" applyAlignment="1">
      <alignment horizontal="center" wrapText="1"/>
    </xf>
    <xf numFmtId="2" fontId="7" fillId="33" borderId="16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2" fontId="7" fillId="33" borderId="22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horizontal="left"/>
    </xf>
    <xf numFmtId="0" fontId="7" fillId="33" borderId="17" xfId="0" applyNumberFormat="1" applyFont="1" applyFill="1" applyBorder="1" applyAlignment="1">
      <alignment horizontal="center" wrapText="1"/>
    </xf>
    <xf numFmtId="0" fontId="7" fillId="33" borderId="16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center" wrapText="1"/>
    </xf>
    <xf numFmtId="2" fontId="7" fillId="33" borderId="17" xfId="0" applyNumberFormat="1" applyFont="1" applyFill="1" applyBorder="1" applyAlignment="1">
      <alignment horizontal="left" wrapText="1"/>
    </xf>
    <xf numFmtId="2" fontId="7" fillId="33" borderId="16" xfId="0" applyNumberFormat="1" applyFont="1" applyFill="1" applyBorder="1" applyAlignment="1">
      <alignment horizontal="left" wrapText="1"/>
    </xf>
    <xf numFmtId="2" fontId="7" fillId="33" borderId="13" xfId="0" applyNumberFormat="1" applyFont="1" applyFill="1" applyBorder="1" applyAlignment="1">
      <alignment horizontal="left" wrapText="1"/>
    </xf>
    <xf numFmtId="0" fontId="7" fillId="33" borderId="20" xfId="0" applyNumberFormat="1" applyFont="1" applyFill="1" applyBorder="1" applyAlignment="1">
      <alignment horizontal="center" wrapText="1"/>
    </xf>
    <xf numFmtId="0" fontId="7" fillId="33" borderId="21" xfId="0" applyNumberFormat="1" applyFont="1" applyFill="1" applyBorder="1" applyAlignment="1">
      <alignment horizontal="center" wrapText="1"/>
    </xf>
    <xf numFmtId="2" fontId="7" fillId="33" borderId="19" xfId="0" applyNumberFormat="1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33" borderId="25" xfId="0" applyNumberFormat="1" applyFont="1" applyFill="1" applyBorder="1" applyAlignment="1">
      <alignment horizontal="center" wrapText="1"/>
    </xf>
    <xf numFmtId="2" fontId="7" fillId="33" borderId="26" xfId="0" applyNumberFormat="1" applyFont="1" applyFill="1" applyBorder="1" applyAlignment="1">
      <alignment horizontal="center" wrapText="1"/>
    </xf>
    <xf numFmtId="49" fontId="7" fillId="33" borderId="27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wrapText="1"/>
    </xf>
    <xf numFmtId="0" fontId="2" fillId="33" borderId="16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2" fontId="7" fillId="33" borderId="17" xfId="0" applyNumberFormat="1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2" fontId="7" fillId="33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0"/>
  <sheetViews>
    <sheetView tabSelected="1" zoomScale="25" zoomScaleNormal="25" zoomScaleSheetLayoutView="15" zoomScalePageLayoutView="0" workbookViewId="0" topLeftCell="A1">
      <selection activeCell="A300" sqref="A300:L300"/>
    </sheetView>
  </sheetViews>
  <sheetFormatPr defaultColWidth="9.140625" defaultRowHeight="12.75"/>
  <cols>
    <col min="1" max="1" width="36.140625" style="44" customWidth="1"/>
    <col min="2" max="2" width="179.8515625" style="6" customWidth="1"/>
    <col min="3" max="3" width="80.7109375" style="7" customWidth="1"/>
    <col min="4" max="4" width="65.140625" style="6" customWidth="1"/>
    <col min="5" max="5" width="60.7109375" style="6" customWidth="1"/>
    <col min="6" max="6" width="64.28125" style="6" customWidth="1"/>
    <col min="7" max="7" width="99.7109375" style="6" customWidth="1"/>
    <col min="8" max="8" width="52.7109375" style="6" customWidth="1"/>
    <col min="9" max="9" width="54.28125" style="6" customWidth="1"/>
    <col min="10" max="10" width="46.421875" style="6" customWidth="1"/>
    <col min="11" max="11" width="60.28125" style="6" customWidth="1"/>
    <col min="12" max="12" width="70.00390625" style="6" customWidth="1"/>
    <col min="13" max="13" width="34.140625" style="6" customWidth="1"/>
    <col min="14" max="14" width="54.28125" style="6" customWidth="1"/>
    <col min="15" max="15" width="10.8515625" style="6" bestFit="1" customWidth="1"/>
    <col min="16" max="16384" width="9.140625" style="6" customWidth="1"/>
  </cols>
  <sheetData>
    <row r="1" ht="10.5" customHeight="1">
      <c r="A1" s="5"/>
    </row>
    <row r="2" spans="1:12" ht="118.5" customHeight="1">
      <c r="A2" s="139" t="s">
        <v>139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79.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73.5" customHeight="1" thickBot="1">
      <c r="A4" s="141" t="s">
        <v>133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80.25" hidden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80.25" thickBot="1">
      <c r="A6" s="135" t="s">
        <v>23</v>
      </c>
      <c r="B6" s="121" t="s">
        <v>40</v>
      </c>
      <c r="C6" s="137" t="s">
        <v>14</v>
      </c>
      <c r="D6" s="125" t="s">
        <v>15</v>
      </c>
      <c r="E6" s="126"/>
      <c r="F6" s="127"/>
      <c r="G6" s="121" t="s">
        <v>41</v>
      </c>
      <c r="H6" s="125" t="s">
        <v>16</v>
      </c>
      <c r="I6" s="126"/>
      <c r="J6" s="127"/>
      <c r="K6" s="125" t="s">
        <v>17</v>
      </c>
      <c r="L6" s="127"/>
    </row>
    <row r="7" spans="1:12" ht="93.75" thickBot="1">
      <c r="A7" s="136"/>
      <c r="B7" s="122"/>
      <c r="C7" s="138"/>
      <c r="D7" s="9" t="s">
        <v>0</v>
      </c>
      <c r="E7" s="10" t="s">
        <v>1</v>
      </c>
      <c r="F7" s="10" t="s">
        <v>2</v>
      </c>
      <c r="G7" s="122"/>
      <c r="H7" s="11" t="s">
        <v>72</v>
      </c>
      <c r="I7" s="12" t="s">
        <v>73</v>
      </c>
      <c r="J7" s="10" t="s">
        <v>5</v>
      </c>
      <c r="K7" s="10" t="s">
        <v>18</v>
      </c>
      <c r="L7" s="10" t="s">
        <v>4</v>
      </c>
    </row>
    <row r="8" spans="1:12" s="18" customFormat="1" ht="80.25" thickBot="1">
      <c r="A8" s="13">
        <v>1</v>
      </c>
      <c r="B8" s="14">
        <v>2</v>
      </c>
      <c r="C8" s="15">
        <v>3</v>
      </c>
      <c r="D8" s="16">
        <v>4</v>
      </c>
      <c r="E8" s="14">
        <v>5</v>
      </c>
      <c r="F8" s="14">
        <v>6</v>
      </c>
      <c r="G8" s="14">
        <v>7</v>
      </c>
      <c r="H8" s="17">
        <v>8</v>
      </c>
      <c r="I8" s="14">
        <v>9</v>
      </c>
      <c r="J8" s="14">
        <v>10</v>
      </c>
      <c r="K8" s="17">
        <v>11</v>
      </c>
      <c r="L8" s="14">
        <v>12</v>
      </c>
    </row>
    <row r="9" spans="1:12" ht="80.25" thickBot="1">
      <c r="A9" s="125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12" ht="108.75" customHeight="1" thickBot="1">
      <c r="A10" s="1">
        <v>28</v>
      </c>
      <c r="B10" s="2" t="s">
        <v>30</v>
      </c>
      <c r="C10" s="19">
        <v>200</v>
      </c>
      <c r="D10" s="20">
        <v>17.87</v>
      </c>
      <c r="E10" s="20">
        <v>25.48</v>
      </c>
      <c r="F10" s="20">
        <v>3.68</v>
      </c>
      <c r="G10" s="20">
        <v>315.6</v>
      </c>
      <c r="H10" s="20">
        <v>0.09</v>
      </c>
      <c r="I10" s="20">
        <v>0.58</v>
      </c>
      <c r="J10" s="20">
        <v>0.49</v>
      </c>
      <c r="K10" s="20">
        <v>110.92</v>
      </c>
      <c r="L10" s="20">
        <v>2.39</v>
      </c>
    </row>
    <row r="11" spans="1:12" ht="96.75" customHeight="1" thickBot="1">
      <c r="A11" s="1">
        <v>56</v>
      </c>
      <c r="B11" s="46" t="s">
        <v>56</v>
      </c>
      <c r="C11" s="19">
        <v>200</v>
      </c>
      <c r="D11" s="20">
        <v>2.08</v>
      </c>
      <c r="E11" s="20">
        <v>0.03</v>
      </c>
      <c r="F11" s="20">
        <v>13.89</v>
      </c>
      <c r="G11" s="20">
        <v>64.13</v>
      </c>
      <c r="H11" s="21">
        <v>0.02</v>
      </c>
      <c r="I11" s="21">
        <v>0.06</v>
      </c>
      <c r="J11" s="21">
        <v>0.9</v>
      </c>
      <c r="K11" s="20">
        <v>91.07</v>
      </c>
      <c r="L11" s="20">
        <v>0.94</v>
      </c>
    </row>
    <row r="12" spans="1:12" ht="239.25" thickBot="1">
      <c r="A12" s="1">
        <v>64</v>
      </c>
      <c r="B12" s="46" t="s">
        <v>180</v>
      </c>
      <c r="C12" s="50" t="s">
        <v>181</v>
      </c>
      <c r="D12" s="20">
        <v>4.72</v>
      </c>
      <c r="E12" s="20">
        <v>8.01</v>
      </c>
      <c r="F12" s="20">
        <v>20.25</v>
      </c>
      <c r="G12" s="20">
        <v>119.9</v>
      </c>
      <c r="H12" s="20">
        <v>0.04</v>
      </c>
      <c r="I12" s="20">
        <v>0.05</v>
      </c>
      <c r="J12" s="20">
        <v>0.1</v>
      </c>
      <c r="K12" s="20">
        <v>139.2</v>
      </c>
      <c r="L12" s="20">
        <v>0.39</v>
      </c>
    </row>
    <row r="13" spans="1:12" ht="80.25" thickBot="1">
      <c r="A13" s="1" t="s">
        <v>27</v>
      </c>
      <c r="B13" s="2" t="s">
        <v>44</v>
      </c>
      <c r="C13" s="22" t="s">
        <v>89</v>
      </c>
      <c r="D13" s="20">
        <v>0.8</v>
      </c>
      <c r="E13" s="20">
        <v>0.8</v>
      </c>
      <c r="F13" s="20">
        <v>20.8</v>
      </c>
      <c r="G13" s="20">
        <v>90</v>
      </c>
      <c r="H13" s="20">
        <v>0</v>
      </c>
      <c r="I13" s="20">
        <v>0.06</v>
      </c>
      <c r="J13" s="20">
        <v>9.48</v>
      </c>
      <c r="K13" s="20">
        <v>32</v>
      </c>
      <c r="L13" s="20">
        <v>2.1</v>
      </c>
    </row>
    <row r="14" spans="1:12" ht="80.25" thickBot="1">
      <c r="A14" s="1"/>
      <c r="B14" s="2" t="s">
        <v>7</v>
      </c>
      <c r="C14" s="22"/>
      <c r="D14" s="20">
        <f aca="true" t="shared" si="0" ref="D14:L14">SUM(D10:D13)</f>
        <v>25.470000000000002</v>
      </c>
      <c r="E14" s="20">
        <f t="shared" si="0"/>
        <v>34.32</v>
      </c>
      <c r="F14" s="20">
        <f t="shared" si="0"/>
        <v>58.620000000000005</v>
      </c>
      <c r="G14" s="20">
        <f t="shared" si="0"/>
        <v>589.63</v>
      </c>
      <c r="H14" s="20">
        <f t="shared" si="0"/>
        <v>0.15</v>
      </c>
      <c r="I14" s="20">
        <f t="shared" si="0"/>
        <v>0.75</v>
      </c>
      <c r="J14" s="20">
        <f t="shared" si="0"/>
        <v>10.97</v>
      </c>
      <c r="K14" s="20">
        <f t="shared" si="0"/>
        <v>373.19</v>
      </c>
      <c r="L14" s="20">
        <f t="shared" si="0"/>
        <v>5.82</v>
      </c>
    </row>
    <row r="15" spans="1:12" ht="80.25" thickBot="1">
      <c r="A15" s="125" t="s">
        <v>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59.75" thickBot="1">
      <c r="A16" s="3" t="s">
        <v>113</v>
      </c>
      <c r="B16" s="4" t="s">
        <v>135</v>
      </c>
      <c r="C16" s="19">
        <v>100</v>
      </c>
      <c r="D16" s="20">
        <v>0.57</v>
      </c>
      <c r="E16" s="20">
        <v>0.06</v>
      </c>
      <c r="F16" s="20">
        <v>1.41</v>
      </c>
      <c r="G16" s="20">
        <v>8.46</v>
      </c>
      <c r="H16" s="24">
        <v>0.02</v>
      </c>
      <c r="I16" s="20">
        <v>0</v>
      </c>
      <c r="J16" s="20">
        <v>3</v>
      </c>
      <c r="K16" s="20">
        <v>15</v>
      </c>
      <c r="L16" s="20">
        <v>0.72</v>
      </c>
    </row>
    <row r="17" spans="1:12" ht="80.25" thickBot="1">
      <c r="A17" s="1">
        <v>12</v>
      </c>
      <c r="B17" s="46" t="s">
        <v>152</v>
      </c>
      <c r="C17" s="50" t="s">
        <v>173</v>
      </c>
      <c r="D17" s="20">
        <v>1.79</v>
      </c>
      <c r="E17" s="20">
        <v>3.95</v>
      </c>
      <c r="F17" s="20">
        <v>7.76</v>
      </c>
      <c r="G17" s="20">
        <v>73.8</v>
      </c>
      <c r="H17" s="20">
        <v>0.08</v>
      </c>
      <c r="I17" s="20">
        <v>0.04</v>
      </c>
      <c r="J17" s="20">
        <v>5.51</v>
      </c>
      <c r="K17" s="20">
        <v>41.26</v>
      </c>
      <c r="L17" s="20">
        <v>0.89</v>
      </c>
    </row>
    <row r="18" spans="1:12" ht="80.25" thickBot="1">
      <c r="A18" s="1">
        <v>32</v>
      </c>
      <c r="B18" s="2" t="s">
        <v>88</v>
      </c>
      <c r="C18" s="22" t="s">
        <v>21</v>
      </c>
      <c r="D18" s="20">
        <v>17.94</v>
      </c>
      <c r="E18" s="20">
        <v>15.91</v>
      </c>
      <c r="F18" s="20">
        <v>5.34</v>
      </c>
      <c r="G18" s="20">
        <v>237.6</v>
      </c>
      <c r="H18" s="20">
        <v>0</v>
      </c>
      <c r="I18" s="20">
        <v>0</v>
      </c>
      <c r="J18" s="20">
        <v>1.13</v>
      </c>
      <c r="K18" s="20">
        <v>15.85</v>
      </c>
      <c r="L18" s="20">
        <v>0.37</v>
      </c>
    </row>
    <row r="19" spans="1:12" ht="80.25" thickBot="1">
      <c r="A19" s="1">
        <v>40</v>
      </c>
      <c r="B19" s="2" t="s">
        <v>33</v>
      </c>
      <c r="C19" s="19">
        <v>180</v>
      </c>
      <c r="D19" s="20">
        <v>2.4</v>
      </c>
      <c r="E19" s="20">
        <v>8.32</v>
      </c>
      <c r="F19" s="20">
        <v>46.37</v>
      </c>
      <c r="G19" s="20">
        <v>269.88</v>
      </c>
      <c r="H19" s="20">
        <v>0.12</v>
      </c>
      <c r="I19" s="20">
        <v>0.1</v>
      </c>
      <c r="J19" s="20">
        <v>0</v>
      </c>
      <c r="K19" s="20">
        <v>16.66</v>
      </c>
      <c r="L19" s="20">
        <v>5.38</v>
      </c>
    </row>
    <row r="20" spans="1:13" ht="159.75" thickBot="1">
      <c r="A20" s="1">
        <v>59</v>
      </c>
      <c r="B20" s="46" t="s">
        <v>182</v>
      </c>
      <c r="C20" s="19">
        <v>200</v>
      </c>
      <c r="D20" s="20">
        <v>0.33</v>
      </c>
      <c r="E20" s="20">
        <v>0.2</v>
      </c>
      <c r="F20" s="20">
        <v>21.87</v>
      </c>
      <c r="G20" s="20">
        <v>90.58</v>
      </c>
      <c r="H20" s="20">
        <v>0.02</v>
      </c>
      <c r="I20" s="20">
        <v>0</v>
      </c>
      <c r="J20" s="20">
        <v>0.28</v>
      </c>
      <c r="K20" s="20">
        <v>8.46</v>
      </c>
      <c r="L20" s="20">
        <v>7.17</v>
      </c>
      <c r="M20" s="18"/>
    </row>
    <row r="21" spans="1:12" ht="159.75" thickBot="1">
      <c r="A21" s="1" t="s">
        <v>27</v>
      </c>
      <c r="B21" s="2" t="s">
        <v>43</v>
      </c>
      <c r="C21" s="19">
        <v>75</v>
      </c>
      <c r="D21" s="20">
        <v>5.6</v>
      </c>
      <c r="E21" s="20">
        <v>1.05</v>
      </c>
      <c r="F21" s="20">
        <v>65.32</v>
      </c>
      <c r="G21" s="20">
        <v>145.6</v>
      </c>
      <c r="H21" s="20">
        <v>0.175</v>
      </c>
      <c r="I21" s="20">
        <v>0</v>
      </c>
      <c r="J21" s="20">
        <v>0</v>
      </c>
      <c r="K21" s="20">
        <v>34.31</v>
      </c>
      <c r="L21" s="20">
        <v>3.08</v>
      </c>
    </row>
    <row r="22" spans="1:12" ht="159.75" thickBot="1">
      <c r="A22" s="1" t="s">
        <v>27</v>
      </c>
      <c r="B22" s="2" t="s">
        <v>47</v>
      </c>
      <c r="C22" s="19">
        <v>90</v>
      </c>
      <c r="D22" s="20">
        <v>3.43</v>
      </c>
      <c r="E22" s="20">
        <v>0.7</v>
      </c>
      <c r="F22" s="20">
        <v>59.21</v>
      </c>
      <c r="G22" s="20">
        <v>140</v>
      </c>
      <c r="H22" s="20">
        <v>0.063</v>
      </c>
      <c r="I22" s="20">
        <v>0</v>
      </c>
      <c r="J22" s="20">
        <v>0</v>
      </c>
      <c r="K22" s="20">
        <v>23.16</v>
      </c>
      <c r="L22" s="20">
        <v>2.03</v>
      </c>
    </row>
    <row r="23" spans="1:12" ht="80.25" thickBot="1">
      <c r="A23" s="1"/>
      <c r="B23" s="2" t="s">
        <v>22</v>
      </c>
      <c r="C23" s="22"/>
      <c r="D23" s="20">
        <f aca="true" t="shared" si="1" ref="D23:L23">SUM(D16:D22)</f>
        <v>32.059999999999995</v>
      </c>
      <c r="E23" s="20">
        <f t="shared" si="1"/>
        <v>30.19</v>
      </c>
      <c r="F23" s="20">
        <f t="shared" si="1"/>
        <v>207.28</v>
      </c>
      <c r="G23" s="20">
        <f t="shared" si="1"/>
        <v>965.9200000000001</v>
      </c>
      <c r="H23" s="20">
        <f t="shared" si="1"/>
        <v>0.478</v>
      </c>
      <c r="I23" s="20">
        <f t="shared" si="1"/>
        <v>0.14</v>
      </c>
      <c r="J23" s="20">
        <f t="shared" si="1"/>
        <v>9.92</v>
      </c>
      <c r="K23" s="20">
        <f t="shared" si="1"/>
        <v>154.7</v>
      </c>
      <c r="L23" s="20">
        <f t="shared" si="1"/>
        <v>19.64</v>
      </c>
    </row>
    <row r="24" spans="1:12" ht="80.25" customHeight="1" thickBot="1">
      <c r="A24" s="130" t="s">
        <v>166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</row>
    <row r="25" spans="1:12" ht="93.75" customHeight="1" thickBot="1">
      <c r="A25" s="1">
        <v>69</v>
      </c>
      <c r="B25" s="46" t="s">
        <v>206</v>
      </c>
      <c r="C25" s="19">
        <v>70</v>
      </c>
      <c r="D25" s="20">
        <v>4.14</v>
      </c>
      <c r="E25" s="20">
        <v>9.96</v>
      </c>
      <c r="F25" s="20">
        <v>41.04</v>
      </c>
      <c r="G25" s="20">
        <v>270.36</v>
      </c>
      <c r="H25" s="20">
        <v>0.07</v>
      </c>
      <c r="I25" s="20">
        <v>0.05</v>
      </c>
      <c r="J25" s="20">
        <v>0.04</v>
      </c>
      <c r="K25" s="20">
        <v>29.2</v>
      </c>
      <c r="L25" s="20">
        <v>0.58</v>
      </c>
    </row>
    <row r="26" spans="1:12" ht="80.25" thickBot="1">
      <c r="A26" s="1">
        <v>51</v>
      </c>
      <c r="B26" s="46" t="s">
        <v>189</v>
      </c>
      <c r="C26" s="19">
        <v>200</v>
      </c>
      <c r="D26" s="20">
        <v>0.07</v>
      </c>
      <c r="E26" s="20">
        <v>0.01</v>
      </c>
      <c r="F26" s="20">
        <v>15.31</v>
      </c>
      <c r="G26" s="20">
        <v>61.61</v>
      </c>
      <c r="H26" s="21">
        <v>0</v>
      </c>
      <c r="I26" s="21">
        <v>0</v>
      </c>
      <c r="J26" s="21">
        <v>1.16</v>
      </c>
      <c r="K26" s="20">
        <v>2.92</v>
      </c>
      <c r="L26" s="20">
        <v>0.9</v>
      </c>
    </row>
    <row r="27" spans="1:12" ht="80.25" thickBot="1">
      <c r="A27" s="1"/>
      <c r="B27" s="2" t="s">
        <v>22</v>
      </c>
      <c r="C27" s="22"/>
      <c r="D27" s="20">
        <f aca="true" t="shared" si="2" ref="D27:L27">SUM(D25:D26)</f>
        <v>4.21</v>
      </c>
      <c r="E27" s="20">
        <f t="shared" si="2"/>
        <v>9.97</v>
      </c>
      <c r="F27" s="20">
        <f t="shared" si="2"/>
        <v>56.35</v>
      </c>
      <c r="G27" s="20">
        <f t="shared" si="2"/>
        <v>331.97</v>
      </c>
      <c r="H27" s="20">
        <f t="shared" si="2"/>
        <v>0.07</v>
      </c>
      <c r="I27" s="20">
        <f t="shared" si="2"/>
        <v>0.05</v>
      </c>
      <c r="J27" s="20">
        <f t="shared" si="2"/>
        <v>1.2</v>
      </c>
      <c r="K27" s="20">
        <f t="shared" si="2"/>
        <v>32.12</v>
      </c>
      <c r="L27" s="20">
        <f t="shared" si="2"/>
        <v>1.48</v>
      </c>
    </row>
    <row r="28" spans="1:12" ht="93.75" thickBot="1">
      <c r="A28" s="1"/>
      <c r="B28" s="2"/>
      <c r="C28" s="22"/>
      <c r="D28" s="9" t="s">
        <v>0</v>
      </c>
      <c r="E28" s="10" t="s">
        <v>1</v>
      </c>
      <c r="F28" s="10" t="s">
        <v>2</v>
      </c>
      <c r="G28" s="28" t="s">
        <v>3</v>
      </c>
      <c r="H28" s="11" t="s">
        <v>72</v>
      </c>
      <c r="I28" s="11" t="s">
        <v>73</v>
      </c>
      <c r="J28" s="10" t="s">
        <v>5</v>
      </c>
      <c r="K28" s="10" t="s">
        <v>18</v>
      </c>
      <c r="L28" s="10" t="s">
        <v>4</v>
      </c>
    </row>
    <row r="29" spans="1:12" ht="80.25" thickBot="1">
      <c r="A29" s="1"/>
      <c r="B29" s="29" t="s">
        <v>10</v>
      </c>
      <c r="C29" s="22"/>
      <c r="D29" s="20">
        <f aca="true" t="shared" si="3" ref="D29:J29">SUM(D14+D27+D23)</f>
        <v>61.739999999999995</v>
      </c>
      <c r="E29" s="20">
        <f t="shared" si="3"/>
        <v>74.48</v>
      </c>
      <c r="F29" s="20">
        <f t="shared" si="3"/>
        <v>322.25</v>
      </c>
      <c r="G29" s="20">
        <f t="shared" si="3"/>
        <v>1887.52</v>
      </c>
      <c r="H29" s="20">
        <f t="shared" si="3"/>
        <v>0.698</v>
      </c>
      <c r="I29" s="20">
        <f t="shared" si="3"/>
        <v>0.9400000000000001</v>
      </c>
      <c r="J29" s="20">
        <f t="shared" si="3"/>
        <v>22.09</v>
      </c>
      <c r="K29" s="20">
        <f>SUM(K27+K23+K14)</f>
        <v>560.01</v>
      </c>
      <c r="L29" s="20">
        <f>SUM(L14+L27+L23)</f>
        <v>26.94</v>
      </c>
    </row>
    <row r="30" spans="1:12" ht="104.25" customHeight="1" thickBot="1">
      <c r="A30" s="1"/>
      <c r="B30" s="29" t="s">
        <v>11</v>
      </c>
      <c r="C30" s="22"/>
      <c r="D30" s="20">
        <v>63</v>
      </c>
      <c r="E30" s="20">
        <v>64.4</v>
      </c>
      <c r="F30" s="20">
        <v>268.1</v>
      </c>
      <c r="G30" s="20">
        <v>1899.1</v>
      </c>
      <c r="H30" s="20">
        <v>0.98</v>
      </c>
      <c r="I30" s="20">
        <v>1.12</v>
      </c>
      <c r="J30" s="20">
        <v>49</v>
      </c>
      <c r="K30" s="20">
        <v>840</v>
      </c>
      <c r="L30" s="20">
        <v>11.9</v>
      </c>
    </row>
    <row r="31" spans="1:12" ht="152.25" customHeight="1" thickBot="1">
      <c r="A31" s="13"/>
      <c r="B31" s="30" t="s">
        <v>12</v>
      </c>
      <c r="C31" s="10"/>
      <c r="D31" s="31">
        <f>D29*100/D30</f>
        <v>97.99999999999999</v>
      </c>
      <c r="E31" s="31">
        <f aca="true" t="shared" si="4" ref="E31:L31">E29*100/E30</f>
        <v>115.65217391304347</v>
      </c>
      <c r="F31" s="31">
        <f t="shared" si="4"/>
        <v>120.1976874300634</v>
      </c>
      <c r="G31" s="31">
        <f t="shared" si="4"/>
        <v>99.39023748091202</v>
      </c>
      <c r="H31" s="31">
        <f t="shared" si="4"/>
        <v>71.22448979591836</v>
      </c>
      <c r="I31" s="31">
        <f t="shared" si="4"/>
        <v>83.92857142857142</v>
      </c>
      <c r="J31" s="31">
        <f t="shared" si="4"/>
        <v>45.08163265306123</v>
      </c>
      <c r="K31" s="31">
        <f t="shared" si="4"/>
        <v>66.66785714285714</v>
      </c>
      <c r="L31" s="31">
        <f t="shared" si="4"/>
        <v>226.38655462184875</v>
      </c>
    </row>
    <row r="32" spans="1:12" ht="1.5" customHeight="1">
      <c r="A32" s="32"/>
      <c r="B32" s="8"/>
      <c r="C32" s="33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18.5" customHeight="1">
      <c r="A33" s="32"/>
      <c r="B33" s="6" t="s">
        <v>54</v>
      </c>
      <c r="C33" s="6"/>
      <c r="E33" s="34"/>
      <c r="F33" s="34"/>
      <c r="G33" s="34"/>
      <c r="H33" s="34"/>
      <c r="I33" s="34"/>
      <c r="J33" s="34"/>
      <c r="K33" s="34"/>
      <c r="L33" s="34"/>
    </row>
    <row r="34" spans="1:12" ht="4.5" customHeight="1">
      <c r="A34" s="32"/>
      <c r="H34" s="34"/>
      <c r="I34" s="34"/>
      <c r="J34" s="34"/>
      <c r="K34" s="34"/>
      <c r="L34" s="34"/>
    </row>
    <row r="35" spans="1:12" ht="79.5">
      <c r="A35" s="139" t="s">
        <v>140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36" spans="1:12" ht="76.5" customHeight="1">
      <c r="A36" s="139" t="s">
        <v>38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2" ht="63.75" customHeight="1" thickBot="1">
      <c r="A37" s="141" t="s">
        <v>133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5.25" customHeight="1" hidden="1" thickBo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80.25" customHeight="1" thickBot="1">
      <c r="A39" s="135" t="s">
        <v>23</v>
      </c>
      <c r="B39" s="121" t="s">
        <v>40</v>
      </c>
      <c r="C39" s="137" t="s">
        <v>14</v>
      </c>
      <c r="D39" s="142" t="s">
        <v>15</v>
      </c>
      <c r="E39" s="143"/>
      <c r="F39" s="144"/>
      <c r="G39" s="121" t="s">
        <v>41</v>
      </c>
      <c r="H39" s="125" t="s">
        <v>16</v>
      </c>
      <c r="I39" s="126"/>
      <c r="J39" s="127"/>
      <c r="K39" s="125" t="s">
        <v>17</v>
      </c>
      <c r="L39" s="127"/>
    </row>
    <row r="40" spans="1:12" ht="93.75" thickBot="1">
      <c r="A40" s="136"/>
      <c r="B40" s="122"/>
      <c r="C40" s="138"/>
      <c r="D40" s="9" t="s">
        <v>0</v>
      </c>
      <c r="E40" s="10" t="s">
        <v>1</v>
      </c>
      <c r="F40" s="10" t="s">
        <v>2</v>
      </c>
      <c r="G40" s="122"/>
      <c r="H40" s="11" t="s">
        <v>72</v>
      </c>
      <c r="I40" s="12" t="s">
        <v>73</v>
      </c>
      <c r="J40" s="10" t="s">
        <v>5</v>
      </c>
      <c r="K40" s="10" t="s">
        <v>18</v>
      </c>
      <c r="L40" s="10" t="s">
        <v>4</v>
      </c>
    </row>
    <row r="41" spans="1:12" ht="80.25" thickBot="1">
      <c r="A41" s="13">
        <v>1</v>
      </c>
      <c r="B41" s="14">
        <v>2</v>
      </c>
      <c r="C41" s="15">
        <v>3</v>
      </c>
      <c r="D41" s="16">
        <v>4</v>
      </c>
      <c r="E41" s="14">
        <v>5</v>
      </c>
      <c r="F41" s="14">
        <v>6</v>
      </c>
      <c r="G41" s="14">
        <v>7</v>
      </c>
      <c r="H41" s="17">
        <v>8</v>
      </c>
      <c r="I41" s="14">
        <v>9</v>
      </c>
      <c r="J41" s="14">
        <v>10</v>
      </c>
      <c r="K41" s="17">
        <v>11</v>
      </c>
      <c r="L41" s="14">
        <v>12</v>
      </c>
    </row>
    <row r="42" spans="1:12" ht="80.25" customHeight="1" thickBot="1">
      <c r="A42" s="125" t="s">
        <v>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</row>
    <row r="43" spans="1:12" ht="338.25" customHeight="1" thickBot="1">
      <c r="A43" s="55" t="s">
        <v>183</v>
      </c>
      <c r="B43" s="59" t="s">
        <v>217</v>
      </c>
      <c r="C43" s="54">
        <v>200</v>
      </c>
      <c r="D43" s="27">
        <v>6.2</v>
      </c>
      <c r="E43" s="27">
        <v>4.48</v>
      </c>
      <c r="F43" s="27">
        <v>31.64</v>
      </c>
      <c r="G43" s="27">
        <v>191.7</v>
      </c>
      <c r="H43" s="27">
        <v>0.06</v>
      </c>
      <c r="I43" s="27">
        <v>0.12</v>
      </c>
      <c r="J43" s="27">
        <v>0.3</v>
      </c>
      <c r="K43" s="27">
        <v>212.6</v>
      </c>
      <c r="L43" s="27">
        <v>0.29</v>
      </c>
    </row>
    <row r="44" spans="1:12" ht="141.75" customHeight="1" thickBot="1">
      <c r="A44" s="1">
        <v>60</v>
      </c>
      <c r="B44" s="46" t="s">
        <v>184</v>
      </c>
      <c r="C44" s="23" t="s">
        <v>19</v>
      </c>
      <c r="D44" s="20">
        <v>1</v>
      </c>
      <c r="E44" s="20">
        <v>0.2</v>
      </c>
      <c r="F44" s="20">
        <v>20.2</v>
      </c>
      <c r="G44" s="20">
        <v>92</v>
      </c>
      <c r="H44" s="20">
        <v>0.02</v>
      </c>
      <c r="I44" s="20">
        <v>0.02</v>
      </c>
      <c r="J44" s="20">
        <v>4</v>
      </c>
      <c r="K44" s="20">
        <v>14</v>
      </c>
      <c r="L44" s="20">
        <v>0.4</v>
      </c>
    </row>
    <row r="45" spans="1:12" ht="80.25" thickBot="1">
      <c r="A45" s="1" t="s">
        <v>27</v>
      </c>
      <c r="B45" s="2" t="s">
        <v>114</v>
      </c>
      <c r="C45" s="22" t="s">
        <v>89</v>
      </c>
      <c r="D45" s="20">
        <v>2.09</v>
      </c>
      <c r="E45" s="20">
        <v>0.56</v>
      </c>
      <c r="F45" s="20">
        <v>0.73</v>
      </c>
      <c r="G45" s="20">
        <v>179</v>
      </c>
      <c r="H45" s="20">
        <v>0.02</v>
      </c>
      <c r="I45" s="20">
        <v>0.7</v>
      </c>
      <c r="J45" s="20">
        <v>15.97</v>
      </c>
      <c r="K45" s="20">
        <v>36.7</v>
      </c>
      <c r="L45" s="20">
        <v>0.03</v>
      </c>
    </row>
    <row r="46" spans="1:12" ht="159.75" thickBot="1">
      <c r="A46" s="57" t="s">
        <v>186</v>
      </c>
      <c r="B46" s="46" t="s">
        <v>187</v>
      </c>
      <c r="C46" s="19">
        <v>100</v>
      </c>
      <c r="D46" s="20">
        <v>4.6</v>
      </c>
      <c r="E46" s="20">
        <v>8.55</v>
      </c>
      <c r="F46" s="20">
        <v>43.35</v>
      </c>
      <c r="G46" s="20">
        <v>268.75</v>
      </c>
      <c r="H46" s="20">
        <v>0.06</v>
      </c>
      <c r="I46" s="20">
        <v>0.02</v>
      </c>
      <c r="J46" s="20">
        <v>0</v>
      </c>
      <c r="K46" s="20">
        <v>9.82</v>
      </c>
      <c r="L46" s="20">
        <v>0.61</v>
      </c>
    </row>
    <row r="47" spans="1:12" ht="80.25" thickBot="1">
      <c r="A47" s="1"/>
      <c r="B47" s="2" t="s">
        <v>7</v>
      </c>
      <c r="C47" s="19"/>
      <c r="D47" s="20">
        <f aca="true" t="shared" si="5" ref="D47:L47">SUM(D43:D46)</f>
        <v>13.889999999999999</v>
      </c>
      <c r="E47" s="20">
        <f t="shared" si="5"/>
        <v>13.790000000000001</v>
      </c>
      <c r="F47" s="20">
        <f t="shared" si="5"/>
        <v>95.92</v>
      </c>
      <c r="G47" s="20">
        <f t="shared" si="5"/>
        <v>731.45</v>
      </c>
      <c r="H47" s="20">
        <f t="shared" si="5"/>
        <v>0.16</v>
      </c>
      <c r="I47" s="20">
        <f t="shared" si="5"/>
        <v>0.86</v>
      </c>
      <c r="J47" s="20">
        <f t="shared" si="5"/>
        <v>20.27</v>
      </c>
      <c r="K47" s="20">
        <f t="shared" si="5"/>
        <v>273.12</v>
      </c>
      <c r="L47" s="20">
        <f t="shared" si="5"/>
        <v>1.33</v>
      </c>
    </row>
    <row r="48" spans="1:12" ht="80.25" thickBot="1">
      <c r="A48" s="146" t="s">
        <v>24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8"/>
    </row>
    <row r="49" spans="1:12" ht="159.75" thickBot="1">
      <c r="A49" s="3">
        <v>3</v>
      </c>
      <c r="B49" s="46" t="s">
        <v>45</v>
      </c>
      <c r="C49" s="49" t="s">
        <v>20</v>
      </c>
      <c r="D49" s="20">
        <v>1.51</v>
      </c>
      <c r="E49" s="20">
        <v>5.47</v>
      </c>
      <c r="F49" s="20">
        <v>4.31</v>
      </c>
      <c r="G49" s="20">
        <v>72.05</v>
      </c>
      <c r="H49" s="20">
        <v>0.08</v>
      </c>
      <c r="I49" s="20">
        <v>0.03</v>
      </c>
      <c r="J49" s="20">
        <v>1.38</v>
      </c>
      <c r="K49" s="20">
        <v>12.48</v>
      </c>
      <c r="L49" s="20">
        <v>0.41</v>
      </c>
    </row>
    <row r="50" spans="1:12" ht="159.75" thickBot="1">
      <c r="A50" s="1">
        <v>19</v>
      </c>
      <c r="B50" s="46" t="s">
        <v>111</v>
      </c>
      <c r="C50" s="49" t="s">
        <v>173</v>
      </c>
      <c r="D50" s="20">
        <v>2.21</v>
      </c>
      <c r="E50" s="20">
        <v>5.95</v>
      </c>
      <c r="F50" s="20">
        <v>12.9</v>
      </c>
      <c r="G50" s="20">
        <v>114</v>
      </c>
      <c r="H50" s="20">
        <v>0.06</v>
      </c>
      <c r="I50" s="20">
        <v>0.04</v>
      </c>
      <c r="J50" s="20">
        <v>5.026</v>
      </c>
      <c r="K50" s="20">
        <v>26</v>
      </c>
      <c r="L50" s="20">
        <v>0.58</v>
      </c>
    </row>
    <row r="51" spans="1:12" ht="159.75" thickBot="1">
      <c r="A51" s="1">
        <v>36</v>
      </c>
      <c r="B51" s="46" t="s">
        <v>130</v>
      </c>
      <c r="C51" s="50" t="s">
        <v>174</v>
      </c>
      <c r="D51" s="20">
        <v>14.86</v>
      </c>
      <c r="E51" s="20">
        <v>12.42</v>
      </c>
      <c r="F51" s="20">
        <v>19.68</v>
      </c>
      <c r="G51" s="20">
        <v>250</v>
      </c>
      <c r="H51" s="20">
        <v>0.05</v>
      </c>
      <c r="I51" s="20">
        <v>0.09</v>
      </c>
      <c r="J51" s="20">
        <v>0.14</v>
      </c>
      <c r="K51" s="20">
        <v>32.1</v>
      </c>
      <c r="L51" s="20">
        <v>1.61</v>
      </c>
    </row>
    <row r="52" spans="1:12" ht="80.25" thickBot="1">
      <c r="A52" s="1">
        <v>45</v>
      </c>
      <c r="B52" s="46" t="s">
        <v>31</v>
      </c>
      <c r="C52" s="19">
        <v>230</v>
      </c>
      <c r="D52" s="20">
        <v>2.45</v>
      </c>
      <c r="E52" s="20">
        <v>6.01</v>
      </c>
      <c r="F52" s="20">
        <v>25.16</v>
      </c>
      <c r="G52" s="20">
        <v>164.56</v>
      </c>
      <c r="H52" s="20">
        <v>0.17</v>
      </c>
      <c r="I52" s="20">
        <v>0.07</v>
      </c>
      <c r="J52" s="20">
        <v>6.22</v>
      </c>
      <c r="K52" s="20">
        <v>41.15</v>
      </c>
      <c r="L52" s="20">
        <v>1.19</v>
      </c>
    </row>
    <row r="53" spans="1:12" ht="80.25" thickBot="1">
      <c r="A53" s="1">
        <v>57</v>
      </c>
      <c r="B53" s="2" t="s">
        <v>26</v>
      </c>
      <c r="C53" s="19">
        <v>200</v>
      </c>
      <c r="D53" s="20">
        <v>1.36</v>
      </c>
      <c r="E53" s="20">
        <v>0</v>
      </c>
      <c r="F53" s="20">
        <v>29.02</v>
      </c>
      <c r="G53" s="20">
        <v>121.52</v>
      </c>
      <c r="H53" s="20">
        <v>0</v>
      </c>
      <c r="I53" s="20">
        <v>0</v>
      </c>
      <c r="J53" s="20">
        <v>0</v>
      </c>
      <c r="K53" s="20">
        <v>0.68</v>
      </c>
      <c r="L53" s="20">
        <v>0.1</v>
      </c>
    </row>
    <row r="54" spans="1:12" ht="159.75" thickBot="1">
      <c r="A54" s="1" t="s">
        <v>27</v>
      </c>
      <c r="B54" s="2" t="s">
        <v>43</v>
      </c>
      <c r="C54" s="19">
        <v>75</v>
      </c>
      <c r="D54" s="20">
        <v>5.6</v>
      </c>
      <c r="E54" s="20">
        <v>1.05</v>
      </c>
      <c r="F54" s="20">
        <v>65.32</v>
      </c>
      <c r="G54" s="20">
        <v>145.6</v>
      </c>
      <c r="H54" s="20">
        <v>0.175</v>
      </c>
      <c r="I54" s="20">
        <v>0</v>
      </c>
      <c r="J54" s="20">
        <v>0</v>
      </c>
      <c r="K54" s="20">
        <v>34.31</v>
      </c>
      <c r="L54" s="20">
        <v>3.08</v>
      </c>
    </row>
    <row r="55" spans="1:12" ht="159.75" thickBot="1">
      <c r="A55" s="1" t="s">
        <v>27</v>
      </c>
      <c r="B55" s="2" t="s">
        <v>47</v>
      </c>
      <c r="C55" s="19">
        <v>90</v>
      </c>
      <c r="D55" s="20">
        <v>3.43</v>
      </c>
      <c r="E55" s="20">
        <v>0.7</v>
      </c>
      <c r="F55" s="20">
        <v>59.21</v>
      </c>
      <c r="G55" s="20">
        <v>140</v>
      </c>
      <c r="H55" s="20">
        <v>0.063</v>
      </c>
      <c r="I55" s="20">
        <v>0</v>
      </c>
      <c r="J55" s="20">
        <v>0</v>
      </c>
      <c r="K55" s="20">
        <v>23.16</v>
      </c>
      <c r="L55" s="20">
        <v>2.03</v>
      </c>
    </row>
    <row r="56" spans="1:12" ht="80.25" thickBot="1">
      <c r="A56" s="13"/>
      <c r="B56" s="2" t="s">
        <v>7</v>
      </c>
      <c r="C56" s="22"/>
      <c r="D56" s="20">
        <f aca="true" t="shared" si="6" ref="D56:L56">SUM(D49:D55)</f>
        <v>31.419999999999995</v>
      </c>
      <c r="E56" s="20">
        <f t="shared" si="6"/>
        <v>31.6</v>
      </c>
      <c r="F56" s="20">
        <f t="shared" si="6"/>
        <v>215.6</v>
      </c>
      <c r="G56" s="20">
        <f t="shared" si="6"/>
        <v>1007.73</v>
      </c>
      <c r="H56" s="20">
        <f t="shared" si="6"/>
        <v>0.5979999999999999</v>
      </c>
      <c r="I56" s="20">
        <f t="shared" si="6"/>
        <v>0.23</v>
      </c>
      <c r="J56" s="20">
        <f t="shared" si="6"/>
        <v>12.765999999999998</v>
      </c>
      <c r="K56" s="20">
        <f t="shared" si="6"/>
        <v>169.88000000000002</v>
      </c>
      <c r="L56" s="20">
        <f t="shared" si="6"/>
        <v>9</v>
      </c>
    </row>
    <row r="57" spans="1:12" ht="80.25" customHeight="1" thickBot="1">
      <c r="A57" s="130" t="s">
        <v>166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80.25" thickBot="1">
      <c r="A58" s="1">
        <v>68</v>
      </c>
      <c r="B58" s="2" t="s">
        <v>167</v>
      </c>
      <c r="C58" s="19">
        <v>70</v>
      </c>
      <c r="D58" s="20">
        <v>4.04</v>
      </c>
      <c r="E58" s="20">
        <v>6.68</v>
      </c>
      <c r="F58" s="20">
        <v>40.56</v>
      </c>
      <c r="G58" s="20">
        <v>238.52</v>
      </c>
      <c r="H58" s="20">
        <v>0.04</v>
      </c>
      <c r="I58" s="20">
        <v>0.03</v>
      </c>
      <c r="J58" s="20">
        <v>0.01</v>
      </c>
      <c r="K58" s="20">
        <v>10</v>
      </c>
      <c r="L58" s="20">
        <v>0.17</v>
      </c>
    </row>
    <row r="59" spans="1:12" ht="167.25" customHeight="1" thickBot="1">
      <c r="A59" s="1">
        <v>61</v>
      </c>
      <c r="B59" s="46" t="s">
        <v>57</v>
      </c>
      <c r="C59" s="19">
        <v>200</v>
      </c>
      <c r="D59" s="20">
        <v>0</v>
      </c>
      <c r="E59" s="20">
        <v>0</v>
      </c>
      <c r="F59" s="20">
        <v>19.4</v>
      </c>
      <c r="G59" s="20">
        <v>75</v>
      </c>
      <c r="H59" s="20">
        <v>0.6</v>
      </c>
      <c r="I59" s="20">
        <v>0.34</v>
      </c>
      <c r="J59" s="20">
        <v>20</v>
      </c>
      <c r="K59" s="20">
        <v>0.2</v>
      </c>
      <c r="L59" s="20">
        <v>0</v>
      </c>
    </row>
    <row r="60" spans="1:12" ht="80.25" thickBot="1">
      <c r="A60" s="1"/>
      <c r="B60" s="2" t="s">
        <v>22</v>
      </c>
      <c r="C60" s="22"/>
      <c r="D60" s="20">
        <f aca="true" t="shared" si="7" ref="D60:L60">SUM(D58:D59)</f>
        <v>4.04</v>
      </c>
      <c r="E60" s="20">
        <f t="shared" si="7"/>
        <v>6.68</v>
      </c>
      <c r="F60" s="20">
        <f t="shared" si="7"/>
        <v>59.96</v>
      </c>
      <c r="G60" s="20">
        <f t="shared" si="7"/>
        <v>313.52</v>
      </c>
      <c r="H60" s="20">
        <f t="shared" si="7"/>
        <v>0.64</v>
      </c>
      <c r="I60" s="20">
        <f t="shared" si="7"/>
        <v>0.37</v>
      </c>
      <c r="J60" s="20">
        <f t="shared" si="7"/>
        <v>20.01</v>
      </c>
      <c r="K60" s="20">
        <f t="shared" si="7"/>
        <v>10.2</v>
      </c>
      <c r="L60" s="20">
        <f t="shared" si="7"/>
        <v>0.17</v>
      </c>
    </row>
    <row r="61" spans="1:12" ht="93.75" thickBot="1">
      <c r="A61" s="1"/>
      <c r="B61" s="2"/>
      <c r="C61" s="22"/>
      <c r="D61" s="9" t="s">
        <v>0</v>
      </c>
      <c r="E61" s="10" t="s">
        <v>1</v>
      </c>
      <c r="F61" s="10" t="s">
        <v>2</v>
      </c>
      <c r="G61" s="28" t="s">
        <v>3</v>
      </c>
      <c r="H61" s="11" t="s">
        <v>72</v>
      </c>
      <c r="I61" s="11" t="s">
        <v>73</v>
      </c>
      <c r="J61" s="10" t="s">
        <v>5</v>
      </c>
      <c r="K61" s="10" t="s">
        <v>18</v>
      </c>
      <c r="L61" s="10" t="s">
        <v>4</v>
      </c>
    </row>
    <row r="62" spans="1:12" ht="80.25" thickBot="1">
      <c r="A62" s="1"/>
      <c r="B62" s="29" t="s">
        <v>10</v>
      </c>
      <c r="C62" s="22"/>
      <c r="D62" s="20">
        <f aca="true" t="shared" si="8" ref="D62:L62">SUM(D47+D60+D56)</f>
        <v>49.349999999999994</v>
      </c>
      <c r="E62" s="20">
        <f t="shared" si="8"/>
        <v>52.07</v>
      </c>
      <c r="F62" s="20">
        <f t="shared" si="8"/>
        <v>371.48</v>
      </c>
      <c r="G62" s="20">
        <f t="shared" si="8"/>
        <v>2052.7</v>
      </c>
      <c r="H62" s="20">
        <f t="shared" si="8"/>
        <v>1.398</v>
      </c>
      <c r="I62" s="20">
        <f t="shared" si="8"/>
        <v>1.46</v>
      </c>
      <c r="J62" s="20">
        <f t="shared" si="8"/>
        <v>53.046</v>
      </c>
      <c r="K62" s="20">
        <f t="shared" si="8"/>
        <v>453.20000000000005</v>
      </c>
      <c r="L62" s="20">
        <f t="shared" si="8"/>
        <v>10.5</v>
      </c>
    </row>
    <row r="63" spans="1:12" ht="104.25" customHeight="1" thickBot="1">
      <c r="A63" s="1"/>
      <c r="B63" s="29" t="s">
        <v>11</v>
      </c>
      <c r="C63" s="22"/>
      <c r="D63" s="20">
        <v>63</v>
      </c>
      <c r="E63" s="20">
        <v>64.4</v>
      </c>
      <c r="F63" s="20">
        <v>268.1</v>
      </c>
      <c r="G63" s="20">
        <v>1899.1</v>
      </c>
      <c r="H63" s="20">
        <v>0.98</v>
      </c>
      <c r="I63" s="20">
        <v>1.12</v>
      </c>
      <c r="J63" s="20">
        <v>49</v>
      </c>
      <c r="K63" s="20">
        <v>840</v>
      </c>
      <c r="L63" s="20">
        <v>11.9</v>
      </c>
    </row>
    <row r="64" spans="1:12" s="18" customFormat="1" ht="152.25" customHeight="1" thickBot="1">
      <c r="A64" s="13"/>
      <c r="B64" s="30" t="s">
        <v>12</v>
      </c>
      <c r="C64" s="10"/>
      <c r="D64" s="31">
        <f>D62*100/D63</f>
        <v>78.33333333333331</v>
      </c>
      <c r="E64" s="31">
        <f aca="true" t="shared" si="9" ref="E64:L64">E62*100/E63</f>
        <v>80.85403726708074</v>
      </c>
      <c r="F64" s="31">
        <f t="shared" si="9"/>
        <v>138.56023871689666</v>
      </c>
      <c r="G64" s="31">
        <f t="shared" si="9"/>
        <v>108.08804170396503</v>
      </c>
      <c r="H64" s="31">
        <f t="shared" si="9"/>
        <v>142.6530612244898</v>
      </c>
      <c r="I64" s="31">
        <f t="shared" si="9"/>
        <v>130.35714285714283</v>
      </c>
      <c r="J64" s="31">
        <f t="shared" si="9"/>
        <v>108.25714285714287</v>
      </c>
      <c r="K64" s="31">
        <f t="shared" si="9"/>
        <v>53.95238095238096</v>
      </c>
      <c r="L64" s="31">
        <f t="shared" si="9"/>
        <v>88.23529411764706</v>
      </c>
    </row>
    <row r="65" spans="1:12" s="18" customFormat="1" ht="1.5" customHeight="1">
      <c r="A65" s="32"/>
      <c r="B65" s="8"/>
      <c r="C65" s="33"/>
      <c r="D65" s="34"/>
      <c r="E65" s="34"/>
      <c r="F65" s="34"/>
      <c r="G65" s="34"/>
      <c r="H65" s="34"/>
      <c r="I65" s="34"/>
      <c r="J65" s="34"/>
      <c r="K65" s="34"/>
      <c r="L65" s="34"/>
    </row>
    <row r="66" spans="1:12" s="18" customFormat="1" ht="79.5">
      <c r="A66" s="32"/>
      <c r="B66" s="6" t="s">
        <v>54</v>
      </c>
      <c r="C66" s="6"/>
      <c r="D66" s="6"/>
      <c r="E66" s="34"/>
      <c r="F66" s="34"/>
      <c r="G66" s="34"/>
      <c r="H66" s="34"/>
      <c r="I66" s="34"/>
      <c r="J66" s="34"/>
      <c r="K66" s="34"/>
      <c r="L66" s="34"/>
    </row>
    <row r="67" spans="1:12" s="18" customFormat="1" ht="1.5" customHeight="1">
      <c r="A67" s="32"/>
      <c r="B67" s="8"/>
      <c r="C67" s="33"/>
      <c r="D67" s="34"/>
      <c r="E67" s="34"/>
      <c r="F67" s="34"/>
      <c r="G67" s="34"/>
      <c r="H67" s="34"/>
      <c r="I67" s="34"/>
      <c r="J67" s="34"/>
      <c r="K67" s="34"/>
      <c r="L67" s="34"/>
    </row>
    <row r="68" spans="1:12" s="18" customFormat="1" ht="79.5">
      <c r="A68" s="139" t="s">
        <v>146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1:12" s="18" customFormat="1" ht="79.5">
      <c r="A69" s="139" t="s">
        <v>42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1:12" ht="79.5">
      <c r="A70" s="141" t="s">
        <v>133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8.25" customHeight="1" thickBo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80.25" thickBot="1">
      <c r="A72" s="135" t="s">
        <v>23</v>
      </c>
      <c r="B72" s="121" t="s">
        <v>40</v>
      </c>
      <c r="C72" s="137" t="s">
        <v>14</v>
      </c>
      <c r="D72" s="125" t="s">
        <v>15</v>
      </c>
      <c r="E72" s="126"/>
      <c r="F72" s="127"/>
      <c r="G72" s="121" t="s">
        <v>41</v>
      </c>
      <c r="H72" s="125" t="s">
        <v>16</v>
      </c>
      <c r="I72" s="126"/>
      <c r="J72" s="127"/>
      <c r="K72" s="125" t="s">
        <v>17</v>
      </c>
      <c r="L72" s="127"/>
    </row>
    <row r="73" spans="1:12" ht="93.75" thickBot="1">
      <c r="A73" s="136"/>
      <c r="B73" s="122"/>
      <c r="C73" s="138"/>
      <c r="D73" s="9" t="s">
        <v>0</v>
      </c>
      <c r="E73" s="10" t="s">
        <v>1</v>
      </c>
      <c r="F73" s="10" t="s">
        <v>2</v>
      </c>
      <c r="G73" s="122"/>
      <c r="H73" s="11" t="s">
        <v>72</v>
      </c>
      <c r="I73" s="36" t="s">
        <v>73</v>
      </c>
      <c r="J73" s="10" t="s">
        <v>5</v>
      </c>
      <c r="K73" s="10" t="s">
        <v>18</v>
      </c>
      <c r="L73" s="10" t="s">
        <v>4</v>
      </c>
    </row>
    <row r="74" spans="1:12" ht="80.25" thickBot="1">
      <c r="A74" s="37">
        <v>1</v>
      </c>
      <c r="B74" s="14">
        <v>2</v>
      </c>
      <c r="C74" s="15">
        <v>3</v>
      </c>
      <c r="D74" s="38">
        <v>4</v>
      </c>
      <c r="E74" s="14">
        <v>5</v>
      </c>
      <c r="F74" s="14">
        <v>6</v>
      </c>
      <c r="G74" s="14">
        <v>7</v>
      </c>
      <c r="H74" s="39">
        <v>8</v>
      </c>
      <c r="I74" s="14">
        <v>9</v>
      </c>
      <c r="J74" s="14">
        <v>10</v>
      </c>
      <c r="K74" s="39">
        <v>11</v>
      </c>
      <c r="L74" s="14">
        <v>12</v>
      </c>
    </row>
    <row r="75" spans="1:12" ht="80.25" thickBot="1">
      <c r="A75" s="125" t="s">
        <v>6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7"/>
    </row>
    <row r="76" spans="1:12" ht="398.25" thickBot="1">
      <c r="A76" s="56" t="s">
        <v>215</v>
      </c>
      <c r="B76" s="46" t="s">
        <v>214</v>
      </c>
      <c r="C76" s="19">
        <v>200</v>
      </c>
      <c r="D76" s="20">
        <v>4.91</v>
      </c>
      <c r="E76" s="20">
        <v>4.68</v>
      </c>
      <c r="F76" s="20">
        <v>24.67</v>
      </c>
      <c r="G76" s="20">
        <v>160.4</v>
      </c>
      <c r="H76" s="20">
        <v>0.09</v>
      </c>
      <c r="I76" s="20">
        <v>0.12</v>
      </c>
      <c r="J76" s="20">
        <v>0.28</v>
      </c>
      <c r="K76" s="20">
        <v>208.88</v>
      </c>
      <c r="L76" s="20">
        <v>0.71</v>
      </c>
    </row>
    <row r="77" spans="1:12" ht="246.75" customHeight="1" thickBot="1">
      <c r="A77" s="25" t="s">
        <v>27</v>
      </c>
      <c r="B77" s="26" t="s">
        <v>138</v>
      </c>
      <c r="C77" s="50" t="s">
        <v>19</v>
      </c>
      <c r="D77" s="27">
        <v>12.02</v>
      </c>
      <c r="E77" s="27">
        <v>8</v>
      </c>
      <c r="F77" s="27">
        <v>33.97</v>
      </c>
      <c r="G77" s="27">
        <v>154.78</v>
      </c>
      <c r="H77" s="27">
        <v>0.08</v>
      </c>
      <c r="I77" s="27">
        <v>0.87</v>
      </c>
      <c r="J77" s="27">
        <v>0</v>
      </c>
      <c r="K77" s="27">
        <v>700</v>
      </c>
      <c r="L77" s="27">
        <v>0.01</v>
      </c>
    </row>
    <row r="78" spans="1:12" ht="80.25" thickBot="1">
      <c r="A78" s="1">
        <v>56</v>
      </c>
      <c r="B78" s="46" t="s">
        <v>56</v>
      </c>
      <c r="C78" s="19">
        <v>200</v>
      </c>
      <c r="D78" s="20">
        <v>2.08</v>
      </c>
      <c r="E78" s="20">
        <v>0.03</v>
      </c>
      <c r="F78" s="20">
        <v>13.89</v>
      </c>
      <c r="G78" s="20">
        <v>64.13</v>
      </c>
      <c r="H78" s="21">
        <v>0.02</v>
      </c>
      <c r="I78" s="21">
        <v>0.06</v>
      </c>
      <c r="J78" s="21">
        <v>0.9</v>
      </c>
      <c r="K78" s="20">
        <v>91.07</v>
      </c>
      <c r="L78" s="20">
        <v>0.94</v>
      </c>
    </row>
    <row r="79" spans="1:12" ht="80.25" thickBot="1">
      <c r="A79" s="1">
        <v>63</v>
      </c>
      <c r="B79" s="46" t="s">
        <v>93</v>
      </c>
      <c r="C79" s="50" t="s">
        <v>178</v>
      </c>
      <c r="D79" s="20">
        <v>1.21</v>
      </c>
      <c r="E79" s="20">
        <v>11.3</v>
      </c>
      <c r="F79" s="20">
        <v>7.24</v>
      </c>
      <c r="G79" s="20">
        <v>135.46</v>
      </c>
      <c r="H79" s="20">
        <v>0.02</v>
      </c>
      <c r="I79" s="20">
        <v>0.02</v>
      </c>
      <c r="J79" s="20">
        <v>0</v>
      </c>
      <c r="K79" s="20">
        <v>4.8</v>
      </c>
      <c r="L79" s="20">
        <v>0.19</v>
      </c>
    </row>
    <row r="80" spans="1:12" ht="80.25" thickBot="1">
      <c r="A80" s="1" t="s">
        <v>27</v>
      </c>
      <c r="B80" s="2" t="s">
        <v>25</v>
      </c>
      <c r="C80" s="22" t="s">
        <v>89</v>
      </c>
      <c r="D80" s="20">
        <v>5.67</v>
      </c>
      <c r="E80" s="20">
        <v>1.18</v>
      </c>
      <c r="F80" s="20">
        <v>68</v>
      </c>
      <c r="G80" s="20">
        <v>172</v>
      </c>
      <c r="H80" s="20">
        <v>0.01</v>
      </c>
      <c r="I80" s="20">
        <v>0.89</v>
      </c>
      <c r="J80" s="20">
        <v>45.77</v>
      </c>
      <c r="K80" s="20">
        <v>38</v>
      </c>
      <c r="L80" s="20">
        <v>0.04</v>
      </c>
    </row>
    <row r="81" spans="1:12" ht="80.25" thickBot="1">
      <c r="A81" s="1"/>
      <c r="B81" s="2" t="s">
        <v>7</v>
      </c>
      <c r="C81" s="31"/>
      <c r="D81" s="20">
        <f aca="true" t="shared" si="10" ref="D81:L81">SUM(D77:D80)</f>
        <v>20.979999999999997</v>
      </c>
      <c r="E81" s="20">
        <f t="shared" si="10"/>
        <v>20.509999999999998</v>
      </c>
      <c r="F81" s="20">
        <f t="shared" si="10"/>
        <v>123.1</v>
      </c>
      <c r="G81" s="20">
        <f t="shared" si="10"/>
        <v>526.37</v>
      </c>
      <c r="H81" s="20">
        <f t="shared" si="10"/>
        <v>0.13</v>
      </c>
      <c r="I81" s="20">
        <f t="shared" si="10"/>
        <v>1.8399999999999999</v>
      </c>
      <c r="J81" s="20">
        <f t="shared" si="10"/>
        <v>46.67</v>
      </c>
      <c r="K81" s="20">
        <f t="shared" si="10"/>
        <v>833.8699999999999</v>
      </c>
      <c r="L81" s="20">
        <f t="shared" si="10"/>
        <v>1.18</v>
      </c>
    </row>
    <row r="82" spans="1:12" ht="80.25" thickBot="1">
      <c r="A82" s="146" t="s">
        <v>24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8"/>
    </row>
    <row r="83" spans="1:12" ht="164.25" customHeight="1" thickBot="1">
      <c r="A83" s="3">
        <v>8</v>
      </c>
      <c r="B83" s="47" t="s">
        <v>115</v>
      </c>
      <c r="C83" s="49" t="s">
        <v>20</v>
      </c>
      <c r="D83" s="20">
        <v>0.36</v>
      </c>
      <c r="E83" s="20">
        <v>5.01</v>
      </c>
      <c r="F83" s="20">
        <v>1.25</v>
      </c>
      <c r="G83" s="20">
        <v>51</v>
      </c>
      <c r="H83" s="20">
        <v>0</v>
      </c>
      <c r="I83" s="20">
        <v>0</v>
      </c>
      <c r="J83" s="20">
        <v>1.6</v>
      </c>
      <c r="K83" s="20">
        <v>4.08</v>
      </c>
      <c r="L83" s="20">
        <v>0.12</v>
      </c>
    </row>
    <row r="84" spans="1:12" ht="159.75" thickBot="1">
      <c r="A84" s="1">
        <v>18</v>
      </c>
      <c r="B84" s="46" t="s">
        <v>100</v>
      </c>
      <c r="C84" s="50" t="s">
        <v>176</v>
      </c>
      <c r="D84" s="20">
        <v>9</v>
      </c>
      <c r="E84" s="20">
        <v>9.59</v>
      </c>
      <c r="F84" s="20">
        <v>19.85</v>
      </c>
      <c r="G84" s="20">
        <v>201.7</v>
      </c>
      <c r="H84" s="20">
        <v>0.15</v>
      </c>
      <c r="I84" s="20">
        <v>0.08</v>
      </c>
      <c r="J84" s="20">
        <v>5.54</v>
      </c>
      <c r="K84" s="20">
        <v>31.8</v>
      </c>
      <c r="L84" s="20">
        <v>1.4</v>
      </c>
    </row>
    <row r="85" spans="1:12" ht="80.25" thickBot="1">
      <c r="A85" s="1">
        <v>28</v>
      </c>
      <c r="B85" s="46" t="s">
        <v>116</v>
      </c>
      <c r="C85" s="50" t="s">
        <v>177</v>
      </c>
      <c r="D85" s="20">
        <v>16.6</v>
      </c>
      <c r="E85" s="20">
        <v>9.91</v>
      </c>
      <c r="F85" s="20">
        <v>17.21</v>
      </c>
      <c r="G85" s="20">
        <v>224.49</v>
      </c>
      <c r="H85" s="20">
        <v>0.11</v>
      </c>
      <c r="I85" s="20">
        <v>0.08</v>
      </c>
      <c r="J85" s="20">
        <v>2.9</v>
      </c>
      <c r="K85" s="20">
        <v>47.16</v>
      </c>
      <c r="L85" s="20">
        <v>0.79</v>
      </c>
    </row>
    <row r="86" spans="1:12" ht="84.75" customHeight="1" thickBot="1">
      <c r="A86" s="1">
        <v>38</v>
      </c>
      <c r="B86" s="46" t="s">
        <v>117</v>
      </c>
      <c r="C86" s="40">
        <v>180</v>
      </c>
      <c r="D86" s="20">
        <v>4.14</v>
      </c>
      <c r="E86" s="20">
        <v>8.69</v>
      </c>
      <c r="F86" s="20">
        <v>34.81</v>
      </c>
      <c r="G86" s="20">
        <v>241</v>
      </c>
      <c r="H86" s="20">
        <v>0</v>
      </c>
      <c r="I86" s="20">
        <v>0</v>
      </c>
      <c r="J86" s="20">
        <v>4.9</v>
      </c>
      <c r="K86" s="20">
        <v>5.33</v>
      </c>
      <c r="L86" s="20">
        <v>0.86</v>
      </c>
    </row>
    <row r="87" spans="1:12" ht="80.25" thickBot="1">
      <c r="A87" s="1">
        <v>52</v>
      </c>
      <c r="B87" s="46" t="s">
        <v>9</v>
      </c>
      <c r="C87" s="19">
        <v>200</v>
      </c>
      <c r="D87" s="20">
        <v>0.07</v>
      </c>
      <c r="E87" s="20">
        <v>0.01</v>
      </c>
      <c r="F87" s="20">
        <v>15.31</v>
      </c>
      <c r="G87" s="20">
        <v>61.61</v>
      </c>
      <c r="H87" s="21">
        <v>0</v>
      </c>
      <c r="I87" s="21">
        <v>0</v>
      </c>
      <c r="J87" s="21">
        <v>1.16</v>
      </c>
      <c r="K87" s="20">
        <v>2.92</v>
      </c>
      <c r="L87" s="20">
        <v>0.9</v>
      </c>
    </row>
    <row r="88" spans="1:12" ht="159.75" thickBot="1">
      <c r="A88" s="1" t="s">
        <v>27</v>
      </c>
      <c r="B88" s="2" t="s">
        <v>43</v>
      </c>
      <c r="C88" s="19">
        <v>75</v>
      </c>
      <c r="D88" s="20">
        <v>5.6</v>
      </c>
      <c r="E88" s="20">
        <v>1.05</v>
      </c>
      <c r="F88" s="20">
        <v>65.32</v>
      </c>
      <c r="G88" s="20">
        <v>145.6</v>
      </c>
      <c r="H88" s="20">
        <v>0.175</v>
      </c>
      <c r="I88" s="20">
        <v>0</v>
      </c>
      <c r="J88" s="20">
        <v>0</v>
      </c>
      <c r="K88" s="20">
        <v>34.31</v>
      </c>
      <c r="L88" s="20">
        <v>3.08</v>
      </c>
    </row>
    <row r="89" spans="1:12" ht="159.75" thickBot="1">
      <c r="A89" s="1" t="s">
        <v>27</v>
      </c>
      <c r="B89" s="2" t="s">
        <v>47</v>
      </c>
      <c r="C89" s="19">
        <v>90</v>
      </c>
      <c r="D89" s="20">
        <v>3.43</v>
      </c>
      <c r="E89" s="20">
        <v>0.7</v>
      </c>
      <c r="F89" s="20">
        <v>59.21</v>
      </c>
      <c r="G89" s="20">
        <v>140</v>
      </c>
      <c r="H89" s="20">
        <v>0.063</v>
      </c>
      <c r="I89" s="20">
        <v>0</v>
      </c>
      <c r="J89" s="20">
        <v>0</v>
      </c>
      <c r="K89" s="20">
        <v>23.16</v>
      </c>
      <c r="L89" s="20">
        <v>2.03</v>
      </c>
    </row>
    <row r="90" spans="1:12" ht="80.25" thickBot="1">
      <c r="A90" s="1"/>
      <c r="B90" s="2" t="s">
        <v>7</v>
      </c>
      <c r="C90" s="19"/>
      <c r="D90" s="20">
        <f aca="true" t="shared" si="11" ref="D90:L90">SUM(D83:D89)</f>
        <v>39.2</v>
      </c>
      <c r="E90" s="20">
        <f t="shared" si="11"/>
        <v>34.959999999999994</v>
      </c>
      <c r="F90" s="20">
        <f t="shared" si="11"/>
        <v>212.96</v>
      </c>
      <c r="G90" s="20">
        <f t="shared" si="11"/>
        <v>1065.4</v>
      </c>
      <c r="H90" s="20">
        <f t="shared" si="11"/>
        <v>0.498</v>
      </c>
      <c r="I90" s="20">
        <f t="shared" si="11"/>
        <v>0.16</v>
      </c>
      <c r="J90" s="20">
        <f t="shared" si="11"/>
        <v>16.1</v>
      </c>
      <c r="K90" s="20">
        <f t="shared" si="11"/>
        <v>148.76</v>
      </c>
      <c r="L90" s="20">
        <f t="shared" si="11"/>
        <v>9.18</v>
      </c>
    </row>
    <row r="91" spans="1:12" ht="80.25" customHeight="1" thickBot="1">
      <c r="A91" s="130" t="s">
        <v>166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2"/>
    </row>
    <row r="92" spans="1:12" ht="80.25" thickBot="1">
      <c r="A92" s="1">
        <v>68</v>
      </c>
      <c r="B92" s="2" t="s">
        <v>167</v>
      </c>
      <c r="C92" s="19">
        <v>70</v>
      </c>
      <c r="D92" s="20">
        <v>4.04</v>
      </c>
      <c r="E92" s="20">
        <v>6.68</v>
      </c>
      <c r="F92" s="20">
        <v>40.56</v>
      </c>
      <c r="G92" s="20">
        <v>238.52</v>
      </c>
      <c r="H92" s="20">
        <v>0.04</v>
      </c>
      <c r="I92" s="20">
        <v>0.03</v>
      </c>
      <c r="J92" s="20">
        <v>0.01</v>
      </c>
      <c r="K92" s="20">
        <v>10</v>
      </c>
      <c r="L92" s="20">
        <v>0.17</v>
      </c>
    </row>
    <row r="93" spans="1:12" ht="167.25" customHeight="1" thickBot="1">
      <c r="A93" s="1">
        <v>61</v>
      </c>
      <c r="B93" s="46" t="s">
        <v>57</v>
      </c>
      <c r="C93" s="19">
        <v>200</v>
      </c>
      <c r="D93" s="20">
        <v>0</v>
      </c>
      <c r="E93" s="20">
        <v>0</v>
      </c>
      <c r="F93" s="20">
        <v>19.4</v>
      </c>
      <c r="G93" s="20">
        <v>75</v>
      </c>
      <c r="H93" s="20">
        <v>0.6</v>
      </c>
      <c r="I93" s="20">
        <v>0.34</v>
      </c>
      <c r="J93" s="20">
        <v>20</v>
      </c>
      <c r="K93" s="20">
        <v>0.2</v>
      </c>
      <c r="L93" s="20">
        <v>0</v>
      </c>
    </row>
    <row r="94" spans="1:12" ht="80.25" thickBot="1">
      <c r="A94" s="1"/>
      <c r="B94" s="2" t="s">
        <v>22</v>
      </c>
      <c r="C94" s="22"/>
      <c r="D94" s="20">
        <f aca="true" t="shared" si="12" ref="D94:L94">SUM(D92:D92)</f>
        <v>4.04</v>
      </c>
      <c r="E94" s="20">
        <f t="shared" si="12"/>
        <v>6.68</v>
      </c>
      <c r="F94" s="20">
        <f t="shared" si="12"/>
        <v>40.56</v>
      </c>
      <c r="G94" s="20">
        <f t="shared" si="12"/>
        <v>238.52</v>
      </c>
      <c r="H94" s="20">
        <f t="shared" si="12"/>
        <v>0.04</v>
      </c>
      <c r="I94" s="20">
        <f t="shared" si="12"/>
        <v>0.03</v>
      </c>
      <c r="J94" s="20">
        <f t="shared" si="12"/>
        <v>0.01</v>
      </c>
      <c r="K94" s="20">
        <f t="shared" si="12"/>
        <v>10</v>
      </c>
      <c r="L94" s="20">
        <f t="shared" si="12"/>
        <v>0.17</v>
      </c>
    </row>
    <row r="95" spans="1:12" ht="93.75" thickBot="1">
      <c r="A95" s="1"/>
      <c r="B95" s="2"/>
      <c r="C95" s="22"/>
      <c r="D95" s="9" t="s">
        <v>0</v>
      </c>
      <c r="E95" s="10" t="s">
        <v>1</v>
      </c>
      <c r="F95" s="10" t="s">
        <v>2</v>
      </c>
      <c r="G95" s="28" t="s">
        <v>3</v>
      </c>
      <c r="H95" s="11" t="s">
        <v>72</v>
      </c>
      <c r="I95" s="11" t="s">
        <v>73</v>
      </c>
      <c r="J95" s="10" t="s">
        <v>5</v>
      </c>
      <c r="K95" s="10" t="s">
        <v>18</v>
      </c>
      <c r="L95" s="10" t="s">
        <v>4</v>
      </c>
    </row>
    <row r="96" spans="1:12" ht="80.25" thickBot="1">
      <c r="A96" s="1"/>
      <c r="B96" s="29" t="s">
        <v>10</v>
      </c>
      <c r="C96" s="22"/>
      <c r="D96" s="20">
        <f aca="true" t="shared" si="13" ref="D96:L96">SUM(D81+D94+D90)</f>
        <v>64.22</v>
      </c>
      <c r="E96" s="20">
        <f t="shared" si="13"/>
        <v>62.14999999999999</v>
      </c>
      <c r="F96" s="20">
        <f t="shared" si="13"/>
        <v>376.62</v>
      </c>
      <c r="G96" s="20">
        <f t="shared" si="13"/>
        <v>1830.29</v>
      </c>
      <c r="H96" s="20">
        <f t="shared" si="13"/>
        <v>0.668</v>
      </c>
      <c r="I96" s="20">
        <f t="shared" si="13"/>
        <v>2.03</v>
      </c>
      <c r="J96" s="20">
        <f t="shared" si="13"/>
        <v>62.78</v>
      </c>
      <c r="K96" s="20">
        <f t="shared" si="13"/>
        <v>992.6299999999999</v>
      </c>
      <c r="L96" s="20">
        <f t="shared" si="13"/>
        <v>10.53</v>
      </c>
    </row>
    <row r="97" spans="1:12" ht="104.25" customHeight="1" thickBot="1">
      <c r="A97" s="1"/>
      <c r="B97" s="29" t="s">
        <v>11</v>
      </c>
      <c r="C97" s="22"/>
      <c r="D97" s="20">
        <v>63</v>
      </c>
      <c r="E97" s="20">
        <v>64.4</v>
      </c>
      <c r="F97" s="20">
        <v>268.1</v>
      </c>
      <c r="G97" s="20">
        <v>1899.1</v>
      </c>
      <c r="H97" s="20">
        <v>0.98</v>
      </c>
      <c r="I97" s="20">
        <v>1.12</v>
      </c>
      <c r="J97" s="20">
        <v>49</v>
      </c>
      <c r="K97" s="20">
        <v>840</v>
      </c>
      <c r="L97" s="20">
        <v>11.9</v>
      </c>
    </row>
    <row r="98" spans="1:12" ht="97.5" customHeight="1" thickBot="1">
      <c r="A98" s="13"/>
      <c r="B98" s="30" t="s">
        <v>12</v>
      </c>
      <c r="C98" s="10"/>
      <c r="D98" s="31">
        <f>D96*100/D97</f>
        <v>101.93650793650794</v>
      </c>
      <c r="E98" s="31">
        <f aca="true" t="shared" si="14" ref="E98:L98">E96*100/E97</f>
        <v>96.5062111801242</v>
      </c>
      <c r="F98" s="31">
        <f t="shared" si="14"/>
        <v>140.47743379336066</v>
      </c>
      <c r="G98" s="31">
        <f t="shared" si="14"/>
        <v>96.3767047548839</v>
      </c>
      <c r="H98" s="31">
        <f t="shared" si="14"/>
        <v>68.16326530612244</v>
      </c>
      <c r="I98" s="31">
        <f t="shared" si="14"/>
        <v>181.24999999999997</v>
      </c>
      <c r="J98" s="31">
        <f t="shared" si="14"/>
        <v>128.12244897959184</v>
      </c>
      <c r="K98" s="31">
        <f t="shared" si="14"/>
        <v>118.17023809523808</v>
      </c>
      <c r="L98" s="31">
        <f t="shared" si="14"/>
        <v>88.48739495798318</v>
      </c>
    </row>
    <row r="99" spans="1:12" ht="10.5" customHeight="1">
      <c r="A99" s="32"/>
      <c r="B99" s="8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72" customHeight="1">
      <c r="A100" s="32"/>
      <c r="B100" s="6" t="s">
        <v>54</v>
      </c>
      <c r="C100" s="6"/>
      <c r="E100" s="34"/>
      <c r="F100" s="34"/>
      <c r="G100" s="34"/>
      <c r="H100" s="34"/>
      <c r="I100" s="34"/>
      <c r="J100" s="34"/>
      <c r="K100" s="34"/>
      <c r="L100" s="34"/>
    </row>
    <row r="101" spans="1:12" ht="79.5" hidden="1">
      <c r="A101" s="32"/>
      <c r="B101" s="8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79.5">
      <c r="A102" s="139" t="s">
        <v>141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</row>
    <row r="103" spans="1:12" ht="79.5">
      <c r="A103" s="139" t="s">
        <v>38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</row>
    <row r="104" spans="1:12" ht="76.5" customHeight="1" thickBot="1">
      <c r="A104" s="141" t="s">
        <v>133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2" ht="80.25" hidden="1" thickBot="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ht="80.25" thickBot="1">
      <c r="A106" s="135" t="s">
        <v>23</v>
      </c>
      <c r="B106" s="121" t="s">
        <v>40</v>
      </c>
      <c r="C106" s="137" t="s">
        <v>14</v>
      </c>
      <c r="D106" s="125" t="s">
        <v>15</v>
      </c>
      <c r="E106" s="126"/>
      <c r="F106" s="127"/>
      <c r="G106" s="121" t="s">
        <v>41</v>
      </c>
      <c r="H106" s="125" t="s">
        <v>16</v>
      </c>
      <c r="I106" s="126"/>
      <c r="J106" s="127"/>
      <c r="K106" s="125" t="s">
        <v>17</v>
      </c>
      <c r="L106" s="127"/>
    </row>
    <row r="107" spans="1:12" ht="93.75" thickBot="1">
      <c r="A107" s="136"/>
      <c r="B107" s="122"/>
      <c r="C107" s="138"/>
      <c r="D107" s="9" t="s">
        <v>0</v>
      </c>
      <c r="E107" s="10" t="s">
        <v>1</v>
      </c>
      <c r="F107" s="10" t="s">
        <v>2</v>
      </c>
      <c r="G107" s="122"/>
      <c r="H107" s="11" t="s">
        <v>72</v>
      </c>
      <c r="I107" s="36" t="s">
        <v>73</v>
      </c>
      <c r="J107" s="10" t="s">
        <v>5</v>
      </c>
      <c r="K107" s="10" t="s">
        <v>18</v>
      </c>
      <c r="L107" s="10" t="s">
        <v>4</v>
      </c>
    </row>
    <row r="108" spans="1:12" ht="80.25" thickBot="1">
      <c r="A108" s="37">
        <v>1</v>
      </c>
      <c r="B108" s="14">
        <v>2</v>
      </c>
      <c r="C108" s="15">
        <v>3</v>
      </c>
      <c r="D108" s="38">
        <v>4</v>
      </c>
      <c r="E108" s="14">
        <v>5</v>
      </c>
      <c r="F108" s="14">
        <v>6</v>
      </c>
      <c r="G108" s="14">
        <v>7</v>
      </c>
      <c r="H108" s="39">
        <v>8</v>
      </c>
      <c r="I108" s="14">
        <v>9</v>
      </c>
      <c r="J108" s="14">
        <v>10</v>
      </c>
      <c r="K108" s="39">
        <v>11</v>
      </c>
      <c r="L108" s="14">
        <v>12</v>
      </c>
    </row>
    <row r="109" spans="1:12" ht="80.25" thickBot="1">
      <c r="A109" s="125" t="s">
        <v>6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7"/>
    </row>
    <row r="110" spans="1:12" ht="155.25" customHeight="1" thickBot="1">
      <c r="A110" s="3">
        <v>29</v>
      </c>
      <c r="B110" s="45" t="s">
        <v>190</v>
      </c>
      <c r="C110" s="51" t="s">
        <v>175</v>
      </c>
      <c r="D110" s="27">
        <v>32.99</v>
      </c>
      <c r="E110" s="27">
        <v>7.64</v>
      </c>
      <c r="F110" s="27">
        <v>58.75</v>
      </c>
      <c r="G110" s="27">
        <v>435.62</v>
      </c>
      <c r="H110" s="27">
        <v>0.14</v>
      </c>
      <c r="I110" s="27">
        <v>0.39</v>
      </c>
      <c r="J110" s="27">
        <v>0.42</v>
      </c>
      <c r="K110" s="27">
        <v>260.44</v>
      </c>
      <c r="L110" s="27">
        <v>0.09</v>
      </c>
    </row>
    <row r="111" spans="1:12" ht="80.25" thickBot="1">
      <c r="A111" s="1">
        <v>50</v>
      </c>
      <c r="B111" s="2" t="s">
        <v>134</v>
      </c>
      <c r="C111" s="19">
        <v>200</v>
      </c>
      <c r="D111" s="20">
        <v>2.08</v>
      </c>
      <c r="E111" s="20">
        <v>0.03</v>
      </c>
      <c r="F111" s="20">
        <v>13.89</v>
      </c>
      <c r="G111" s="20">
        <v>64.13</v>
      </c>
      <c r="H111" s="21">
        <v>0.02</v>
      </c>
      <c r="I111" s="21">
        <v>0.06</v>
      </c>
      <c r="J111" s="21">
        <v>0.9</v>
      </c>
      <c r="K111" s="20">
        <v>91.07</v>
      </c>
      <c r="L111" s="20">
        <v>0.94</v>
      </c>
    </row>
    <row r="112" spans="1:12" ht="80.25" thickBot="1">
      <c r="A112" s="1">
        <v>63</v>
      </c>
      <c r="B112" s="46" t="s">
        <v>93</v>
      </c>
      <c r="C112" s="50" t="s">
        <v>178</v>
      </c>
      <c r="D112" s="20">
        <v>1.21</v>
      </c>
      <c r="E112" s="20">
        <v>11.3</v>
      </c>
      <c r="F112" s="20">
        <v>7.24</v>
      </c>
      <c r="G112" s="20">
        <v>135.46</v>
      </c>
      <c r="H112" s="20">
        <v>0.02</v>
      </c>
      <c r="I112" s="20">
        <v>0.02</v>
      </c>
      <c r="J112" s="20">
        <v>0</v>
      </c>
      <c r="K112" s="20">
        <v>4.8</v>
      </c>
      <c r="L112" s="20">
        <v>0.19</v>
      </c>
    </row>
    <row r="113" spans="1:12" ht="80.25" thickBot="1">
      <c r="A113" s="1" t="s">
        <v>27</v>
      </c>
      <c r="B113" s="2" t="s">
        <v>37</v>
      </c>
      <c r="C113" s="22" t="s">
        <v>89</v>
      </c>
      <c r="D113" s="20">
        <v>0.96</v>
      </c>
      <c r="E113" s="20">
        <v>0.99</v>
      </c>
      <c r="F113" s="20">
        <v>23.87</v>
      </c>
      <c r="G113" s="20">
        <v>97.15</v>
      </c>
      <c r="H113" s="20">
        <v>0.01</v>
      </c>
      <c r="I113" s="20">
        <v>0.57</v>
      </c>
      <c r="J113" s="20">
        <v>13.48</v>
      </c>
      <c r="K113" s="20">
        <v>38</v>
      </c>
      <c r="L113" s="20">
        <v>0.5</v>
      </c>
    </row>
    <row r="114" spans="1:12" ht="80.25" thickBot="1">
      <c r="A114" s="1"/>
      <c r="B114" s="2" t="s">
        <v>7</v>
      </c>
      <c r="C114" s="31"/>
      <c r="D114" s="20">
        <f aca="true" t="shared" si="15" ref="D114:L114">SUM(D113:D113)</f>
        <v>0.96</v>
      </c>
      <c r="E114" s="20">
        <f t="shared" si="15"/>
        <v>0.99</v>
      </c>
      <c r="F114" s="20">
        <f t="shared" si="15"/>
        <v>23.87</v>
      </c>
      <c r="G114" s="20">
        <f t="shared" si="15"/>
        <v>97.15</v>
      </c>
      <c r="H114" s="20">
        <f t="shared" si="15"/>
        <v>0.01</v>
      </c>
      <c r="I114" s="20">
        <f t="shared" si="15"/>
        <v>0.57</v>
      </c>
      <c r="J114" s="20">
        <f t="shared" si="15"/>
        <v>13.48</v>
      </c>
      <c r="K114" s="20">
        <f t="shared" si="15"/>
        <v>38</v>
      </c>
      <c r="L114" s="20">
        <f t="shared" si="15"/>
        <v>0.5</v>
      </c>
    </row>
    <row r="115" spans="1:12" ht="80.25" thickBot="1">
      <c r="A115" s="146" t="s">
        <v>24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8"/>
    </row>
    <row r="116" spans="1:12" ht="164.25" customHeight="1" thickBot="1">
      <c r="A116" s="1">
        <v>6</v>
      </c>
      <c r="B116" s="46" t="s">
        <v>118</v>
      </c>
      <c r="C116" s="49" t="s">
        <v>20</v>
      </c>
      <c r="D116" s="20">
        <v>0.7</v>
      </c>
      <c r="E116" s="20">
        <v>5.45</v>
      </c>
      <c r="F116" s="20">
        <v>2.83</v>
      </c>
      <c r="G116" s="20">
        <v>63.09</v>
      </c>
      <c r="H116" s="20">
        <v>0.01</v>
      </c>
      <c r="I116" s="20">
        <v>0.02</v>
      </c>
      <c r="J116" s="20">
        <v>2.73</v>
      </c>
      <c r="K116" s="20">
        <v>17.27</v>
      </c>
      <c r="L116" s="20">
        <v>0.64</v>
      </c>
    </row>
    <row r="117" spans="1:12" ht="80.25" thickBot="1">
      <c r="A117" s="1">
        <v>16</v>
      </c>
      <c r="B117" s="46" t="s">
        <v>119</v>
      </c>
      <c r="C117" s="49" t="s">
        <v>61</v>
      </c>
      <c r="D117" s="20">
        <v>0.11</v>
      </c>
      <c r="E117" s="20">
        <v>0.04</v>
      </c>
      <c r="F117" s="20">
        <v>3.13</v>
      </c>
      <c r="G117" s="20">
        <v>123.6</v>
      </c>
      <c r="H117" s="20">
        <v>0.11</v>
      </c>
      <c r="I117" s="20">
        <v>0.04</v>
      </c>
      <c r="J117" s="20">
        <v>3.13</v>
      </c>
      <c r="K117" s="20">
        <v>12.26</v>
      </c>
      <c r="L117" s="20">
        <v>0.67</v>
      </c>
    </row>
    <row r="118" spans="1:12" ht="80.25" thickBot="1">
      <c r="A118" s="1">
        <v>39</v>
      </c>
      <c r="B118" s="46" t="s">
        <v>120</v>
      </c>
      <c r="C118" s="50" t="s">
        <v>20</v>
      </c>
      <c r="D118" s="20">
        <v>22.38</v>
      </c>
      <c r="E118" s="20">
        <v>16.7</v>
      </c>
      <c r="F118" s="20">
        <v>1.49</v>
      </c>
      <c r="G118" s="20">
        <v>263.04</v>
      </c>
      <c r="H118" s="20">
        <v>0</v>
      </c>
      <c r="I118" s="20">
        <v>0</v>
      </c>
      <c r="J118" s="20">
        <v>0.24</v>
      </c>
      <c r="K118" s="20">
        <v>27.1</v>
      </c>
      <c r="L118" s="20">
        <v>1.6</v>
      </c>
    </row>
    <row r="119" spans="1:12" ht="80.25" thickBot="1">
      <c r="A119" s="1">
        <v>44</v>
      </c>
      <c r="B119" s="2" t="s">
        <v>59</v>
      </c>
      <c r="C119" s="19">
        <v>230</v>
      </c>
      <c r="D119" s="20">
        <v>4.72</v>
      </c>
      <c r="E119" s="20">
        <v>5.81</v>
      </c>
      <c r="F119" s="20">
        <v>12.65</v>
      </c>
      <c r="G119" s="20">
        <v>121.81</v>
      </c>
      <c r="H119" s="20">
        <v>0.04</v>
      </c>
      <c r="I119" s="20">
        <v>0.07</v>
      </c>
      <c r="J119" s="20">
        <v>31.87</v>
      </c>
      <c r="K119" s="20">
        <v>76.99</v>
      </c>
      <c r="L119" s="20">
        <v>1.69</v>
      </c>
    </row>
    <row r="120" spans="1:12" ht="167.25" customHeight="1" thickBot="1">
      <c r="A120" s="1">
        <v>61</v>
      </c>
      <c r="B120" s="46" t="s">
        <v>57</v>
      </c>
      <c r="C120" s="19">
        <v>200</v>
      </c>
      <c r="D120" s="20">
        <v>0</v>
      </c>
      <c r="E120" s="20">
        <v>0</v>
      </c>
      <c r="F120" s="20">
        <v>19.4</v>
      </c>
      <c r="G120" s="20">
        <v>75</v>
      </c>
      <c r="H120" s="20">
        <v>0.6</v>
      </c>
      <c r="I120" s="20">
        <v>0.34</v>
      </c>
      <c r="J120" s="20">
        <v>20</v>
      </c>
      <c r="K120" s="20">
        <v>0.2</v>
      </c>
      <c r="L120" s="20">
        <v>0</v>
      </c>
    </row>
    <row r="121" spans="1:12" ht="159.75" thickBot="1">
      <c r="A121" s="1" t="s">
        <v>27</v>
      </c>
      <c r="B121" s="2" t="s">
        <v>43</v>
      </c>
      <c r="C121" s="19">
        <v>75</v>
      </c>
      <c r="D121" s="20">
        <v>5.6</v>
      </c>
      <c r="E121" s="20">
        <v>1.05</v>
      </c>
      <c r="F121" s="20">
        <v>65.32</v>
      </c>
      <c r="G121" s="20">
        <v>145.6</v>
      </c>
      <c r="H121" s="20">
        <v>0.175</v>
      </c>
      <c r="I121" s="20">
        <v>0</v>
      </c>
      <c r="J121" s="20">
        <v>0</v>
      </c>
      <c r="K121" s="20">
        <v>34.31</v>
      </c>
      <c r="L121" s="20">
        <v>3.08</v>
      </c>
    </row>
    <row r="122" spans="1:12" ht="159.75" thickBot="1">
      <c r="A122" s="1" t="s">
        <v>27</v>
      </c>
      <c r="B122" s="2" t="s">
        <v>47</v>
      </c>
      <c r="C122" s="19">
        <v>90</v>
      </c>
      <c r="D122" s="20">
        <v>3.43</v>
      </c>
      <c r="E122" s="20">
        <v>0.7</v>
      </c>
      <c r="F122" s="20">
        <v>59.21</v>
      </c>
      <c r="G122" s="20">
        <v>140</v>
      </c>
      <c r="H122" s="20">
        <v>0.063</v>
      </c>
      <c r="I122" s="20">
        <v>0</v>
      </c>
      <c r="J122" s="20">
        <v>0</v>
      </c>
      <c r="K122" s="20">
        <v>23.16</v>
      </c>
      <c r="L122" s="20">
        <v>2.03</v>
      </c>
    </row>
    <row r="123" spans="1:12" ht="80.25" thickBot="1">
      <c r="A123" s="1"/>
      <c r="B123" s="2" t="s">
        <v>7</v>
      </c>
      <c r="C123" s="19"/>
      <c r="D123" s="20">
        <f aca="true" t="shared" si="16" ref="D123:L123">SUM(D116:D122)</f>
        <v>36.94</v>
      </c>
      <c r="E123" s="20">
        <f t="shared" si="16"/>
        <v>29.749999999999996</v>
      </c>
      <c r="F123" s="20">
        <f t="shared" si="16"/>
        <v>164.03</v>
      </c>
      <c r="G123" s="20">
        <f t="shared" si="16"/>
        <v>932.14</v>
      </c>
      <c r="H123" s="20">
        <f t="shared" si="16"/>
        <v>0.998</v>
      </c>
      <c r="I123" s="20">
        <f t="shared" si="16"/>
        <v>0.47000000000000003</v>
      </c>
      <c r="J123" s="20">
        <f t="shared" si="16"/>
        <v>57.97</v>
      </c>
      <c r="K123" s="20">
        <f t="shared" si="16"/>
        <v>191.29</v>
      </c>
      <c r="L123" s="20">
        <f t="shared" si="16"/>
        <v>9.709999999999999</v>
      </c>
    </row>
    <row r="124" spans="1:12" ht="80.25" customHeight="1" thickBot="1">
      <c r="A124" s="130" t="s">
        <v>166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2"/>
    </row>
    <row r="125" spans="1:12" ht="98.25" customHeight="1" thickBot="1">
      <c r="A125" s="1">
        <v>70</v>
      </c>
      <c r="B125" s="46" t="s">
        <v>216</v>
      </c>
      <c r="C125" s="19">
        <v>70</v>
      </c>
      <c r="D125" s="20">
        <v>3.78</v>
      </c>
      <c r="E125" s="20">
        <v>4.55</v>
      </c>
      <c r="F125" s="20">
        <v>39.17</v>
      </c>
      <c r="G125" s="20">
        <v>212.74</v>
      </c>
      <c r="H125" s="20">
        <v>0.05</v>
      </c>
      <c r="I125" s="20">
        <v>0.04</v>
      </c>
      <c r="J125" s="20">
        <v>0</v>
      </c>
      <c r="K125" s="20">
        <v>12.36</v>
      </c>
      <c r="L125" s="20">
        <v>0.99</v>
      </c>
    </row>
    <row r="126" spans="1:12" ht="84.75" customHeight="1" thickBot="1">
      <c r="A126" s="1">
        <v>55</v>
      </c>
      <c r="B126" s="2" t="s">
        <v>56</v>
      </c>
      <c r="C126" s="19">
        <v>200</v>
      </c>
      <c r="D126" s="27">
        <v>2.79</v>
      </c>
      <c r="E126" s="27">
        <v>0.04</v>
      </c>
      <c r="F126" s="27">
        <v>19.8</v>
      </c>
      <c r="G126" s="27">
        <v>90.56</v>
      </c>
      <c r="H126" s="27">
        <v>0.03</v>
      </c>
      <c r="I126" s="27">
        <v>0.07</v>
      </c>
      <c r="J126" s="27">
        <v>1</v>
      </c>
      <c r="K126" s="27">
        <v>113.8</v>
      </c>
      <c r="L126" s="27">
        <v>0.14</v>
      </c>
    </row>
    <row r="127" spans="1:12" ht="80.25" thickBot="1">
      <c r="A127" s="1"/>
      <c r="B127" s="2" t="s">
        <v>22</v>
      </c>
      <c r="C127" s="22"/>
      <c r="D127" s="20">
        <f aca="true" t="shared" si="17" ref="D127:L127">SUM(D125:D126)</f>
        <v>6.57</v>
      </c>
      <c r="E127" s="20">
        <f t="shared" si="17"/>
        <v>4.59</v>
      </c>
      <c r="F127" s="20">
        <f t="shared" si="17"/>
        <v>58.97</v>
      </c>
      <c r="G127" s="20">
        <f t="shared" si="17"/>
        <v>303.3</v>
      </c>
      <c r="H127" s="20">
        <f t="shared" si="17"/>
        <v>0.08</v>
      </c>
      <c r="I127" s="20">
        <f t="shared" si="17"/>
        <v>0.11000000000000001</v>
      </c>
      <c r="J127" s="20">
        <f t="shared" si="17"/>
        <v>1</v>
      </c>
      <c r="K127" s="20">
        <f t="shared" si="17"/>
        <v>126.16</v>
      </c>
      <c r="L127" s="20">
        <f t="shared" si="17"/>
        <v>1.13</v>
      </c>
    </row>
    <row r="128" spans="1:12" ht="93.75" thickBot="1">
      <c r="A128" s="1"/>
      <c r="B128" s="2"/>
      <c r="C128" s="22"/>
      <c r="D128" s="9" t="s">
        <v>0</v>
      </c>
      <c r="E128" s="10" t="s">
        <v>1</v>
      </c>
      <c r="F128" s="10" t="s">
        <v>2</v>
      </c>
      <c r="G128" s="28" t="s">
        <v>3</v>
      </c>
      <c r="H128" s="11" t="s">
        <v>72</v>
      </c>
      <c r="I128" s="11" t="s">
        <v>73</v>
      </c>
      <c r="J128" s="10" t="s">
        <v>5</v>
      </c>
      <c r="K128" s="10" t="s">
        <v>18</v>
      </c>
      <c r="L128" s="10" t="s">
        <v>4</v>
      </c>
    </row>
    <row r="129" spans="1:12" ht="80.25" thickBot="1">
      <c r="A129" s="1"/>
      <c r="B129" s="29" t="s">
        <v>10</v>
      </c>
      <c r="C129" s="22"/>
      <c r="D129" s="20">
        <f aca="true" t="shared" si="18" ref="D129:L129">SUM(D114+D127+D123)</f>
        <v>44.47</v>
      </c>
      <c r="E129" s="20">
        <f t="shared" si="18"/>
        <v>35.33</v>
      </c>
      <c r="F129" s="20">
        <f t="shared" si="18"/>
        <v>246.87</v>
      </c>
      <c r="G129" s="20">
        <f t="shared" si="18"/>
        <v>1332.5900000000001</v>
      </c>
      <c r="H129" s="20">
        <f t="shared" si="18"/>
        <v>1.088</v>
      </c>
      <c r="I129" s="20">
        <f t="shared" si="18"/>
        <v>1.15</v>
      </c>
      <c r="J129" s="20">
        <f t="shared" si="18"/>
        <v>72.45</v>
      </c>
      <c r="K129" s="20">
        <f t="shared" si="18"/>
        <v>355.45</v>
      </c>
      <c r="L129" s="20">
        <f t="shared" si="18"/>
        <v>11.34</v>
      </c>
    </row>
    <row r="130" spans="1:12" ht="104.25" customHeight="1" thickBot="1">
      <c r="A130" s="1"/>
      <c r="B130" s="29" t="s">
        <v>11</v>
      </c>
      <c r="C130" s="22"/>
      <c r="D130" s="20">
        <v>63</v>
      </c>
      <c r="E130" s="20">
        <v>64.4</v>
      </c>
      <c r="F130" s="20">
        <v>268.1</v>
      </c>
      <c r="G130" s="20">
        <v>1899.1</v>
      </c>
      <c r="H130" s="20">
        <v>0.98</v>
      </c>
      <c r="I130" s="20">
        <v>1.12</v>
      </c>
      <c r="J130" s="20">
        <v>49</v>
      </c>
      <c r="K130" s="20">
        <v>840</v>
      </c>
      <c r="L130" s="20">
        <v>11.9</v>
      </c>
    </row>
    <row r="131" spans="1:12" ht="155.25" customHeight="1" thickBot="1">
      <c r="A131" s="13"/>
      <c r="B131" s="30" t="s">
        <v>12</v>
      </c>
      <c r="C131" s="10"/>
      <c r="D131" s="31">
        <f>D129*100/D130</f>
        <v>70.58730158730158</v>
      </c>
      <c r="E131" s="31">
        <f aca="true" t="shared" si="19" ref="E131:L131">E129*100/E130</f>
        <v>54.86024844720497</v>
      </c>
      <c r="F131" s="31">
        <f t="shared" si="19"/>
        <v>92.08131294293173</v>
      </c>
      <c r="G131" s="31">
        <f t="shared" si="19"/>
        <v>70.16955399926282</v>
      </c>
      <c r="H131" s="31">
        <f t="shared" si="19"/>
        <v>111.02040816326532</v>
      </c>
      <c r="I131" s="31">
        <f t="shared" si="19"/>
        <v>102.6785714285714</v>
      </c>
      <c r="J131" s="31">
        <f t="shared" si="19"/>
        <v>147.85714285714286</v>
      </c>
      <c r="K131" s="31">
        <f t="shared" si="19"/>
        <v>42.31547619047619</v>
      </c>
      <c r="L131" s="31">
        <f t="shared" si="19"/>
        <v>95.29411764705883</v>
      </c>
    </row>
    <row r="132" spans="1:12" ht="7.5" customHeight="1">
      <c r="A132" s="32"/>
      <c r="B132" s="8"/>
      <c r="C132" s="33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79.5">
      <c r="A133" s="32"/>
      <c r="B133" s="6" t="s">
        <v>54</v>
      </c>
      <c r="C133" s="6"/>
      <c r="E133" s="34"/>
      <c r="F133" s="34"/>
      <c r="G133" s="34"/>
      <c r="H133" s="34"/>
      <c r="I133" s="34"/>
      <c r="J133" s="34"/>
      <c r="K133" s="34"/>
      <c r="L133" s="34"/>
    </row>
    <row r="134" spans="1:12" ht="25.5" customHeight="1">
      <c r="A134" s="32"/>
      <c r="B134" s="8"/>
      <c r="C134" s="33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79.5">
      <c r="A135" s="139" t="s">
        <v>143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1:12" ht="79.5">
      <c r="A136" s="139" t="s">
        <v>42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1:12" ht="73.5" customHeight="1" thickBot="1">
      <c r="A137" s="141" t="s">
        <v>133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1:12" ht="80.25" hidden="1" thickBo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1:12" ht="80.25" thickBot="1">
      <c r="A139" s="135" t="s">
        <v>23</v>
      </c>
      <c r="B139" s="121" t="s">
        <v>40</v>
      </c>
      <c r="C139" s="137" t="s">
        <v>14</v>
      </c>
      <c r="D139" s="125" t="s">
        <v>15</v>
      </c>
      <c r="E139" s="126"/>
      <c r="F139" s="127"/>
      <c r="G139" s="121" t="s">
        <v>41</v>
      </c>
      <c r="H139" s="125" t="s">
        <v>16</v>
      </c>
      <c r="I139" s="126"/>
      <c r="J139" s="127"/>
      <c r="K139" s="125" t="s">
        <v>17</v>
      </c>
      <c r="L139" s="127"/>
    </row>
    <row r="140" spans="1:12" ht="93.75" thickBot="1">
      <c r="A140" s="136"/>
      <c r="B140" s="122"/>
      <c r="C140" s="138"/>
      <c r="D140" s="9" t="s">
        <v>0</v>
      </c>
      <c r="E140" s="10" t="s">
        <v>1</v>
      </c>
      <c r="F140" s="10" t="s">
        <v>2</v>
      </c>
      <c r="G140" s="122"/>
      <c r="H140" s="11" t="s">
        <v>72</v>
      </c>
      <c r="I140" s="36" t="s">
        <v>73</v>
      </c>
      <c r="J140" s="10" t="s">
        <v>5</v>
      </c>
      <c r="K140" s="10" t="s">
        <v>18</v>
      </c>
      <c r="L140" s="10" t="s">
        <v>4</v>
      </c>
    </row>
    <row r="141" spans="1:12" ht="80.25" thickBot="1">
      <c r="A141" s="37">
        <v>1</v>
      </c>
      <c r="B141" s="14">
        <v>2</v>
      </c>
      <c r="C141" s="15">
        <v>3</v>
      </c>
      <c r="D141" s="38">
        <v>4</v>
      </c>
      <c r="E141" s="14">
        <v>5</v>
      </c>
      <c r="F141" s="14">
        <v>6</v>
      </c>
      <c r="G141" s="14">
        <v>7</v>
      </c>
      <c r="H141" s="39">
        <v>8</v>
      </c>
      <c r="I141" s="14">
        <v>9</v>
      </c>
      <c r="J141" s="14">
        <v>10</v>
      </c>
      <c r="K141" s="39">
        <v>11</v>
      </c>
      <c r="L141" s="14">
        <v>12</v>
      </c>
    </row>
    <row r="142" spans="1:12" ht="80.25" thickBot="1">
      <c r="A142" s="125" t="s">
        <v>6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7"/>
    </row>
    <row r="143" spans="1:12" s="41" customFormat="1" ht="159.75" thickBot="1">
      <c r="A143" s="1">
        <v>65</v>
      </c>
      <c r="B143" s="45" t="s">
        <v>191</v>
      </c>
      <c r="C143" s="52" t="s">
        <v>155</v>
      </c>
      <c r="D143" s="20">
        <v>5.41</v>
      </c>
      <c r="E143" s="20">
        <v>9.32</v>
      </c>
      <c r="F143" s="20">
        <v>43.64</v>
      </c>
      <c r="G143" s="31">
        <v>280.05</v>
      </c>
      <c r="H143" s="31">
        <v>0.07</v>
      </c>
      <c r="I143" s="31">
        <v>0.12</v>
      </c>
      <c r="J143" s="35">
        <v>0.18</v>
      </c>
      <c r="K143" s="31">
        <v>71.94</v>
      </c>
      <c r="L143" s="31">
        <v>0.83</v>
      </c>
    </row>
    <row r="144" spans="1:12" ht="141.75" customHeight="1" thickBot="1">
      <c r="A144" s="1">
        <v>60</v>
      </c>
      <c r="B144" s="46" t="s">
        <v>184</v>
      </c>
      <c r="C144" s="23" t="s">
        <v>19</v>
      </c>
      <c r="D144" s="20">
        <v>1</v>
      </c>
      <c r="E144" s="20">
        <v>0.2</v>
      </c>
      <c r="F144" s="20">
        <v>20.2</v>
      </c>
      <c r="G144" s="20">
        <v>92</v>
      </c>
      <c r="H144" s="20">
        <v>0.02</v>
      </c>
      <c r="I144" s="20">
        <v>0.01</v>
      </c>
      <c r="J144" s="20">
        <v>4</v>
      </c>
      <c r="K144" s="20">
        <v>24</v>
      </c>
      <c r="L144" s="20">
        <v>0.02</v>
      </c>
    </row>
    <row r="145" spans="1:12" ht="80.25" thickBot="1">
      <c r="A145" s="1" t="s">
        <v>27</v>
      </c>
      <c r="B145" s="2" t="s">
        <v>121</v>
      </c>
      <c r="C145" s="22" t="s">
        <v>89</v>
      </c>
      <c r="D145" s="20">
        <v>1.86</v>
      </c>
      <c r="E145" s="20">
        <v>0.66</v>
      </c>
      <c r="F145" s="20">
        <v>19</v>
      </c>
      <c r="G145" s="20">
        <v>159.23</v>
      </c>
      <c r="H145" s="20">
        <v>0.01</v>
      </c>
      <c r="I145" s="20">
        <v>0.23</v>
      </c>
      <c r="J145" s="20">
        <v>15.78</v>
      </c>
      <c r="K145" s="20">
        <v>46.9</v>
      </c>
      <c r="L145" s="20">
        <v>0.02</v>
      </c>
    </row>
    <row r="146" spans="1:12" ht="80.25" thickBot="1">
      <c r="A146" s="1"/>
      <c r="B146" s="2" t="s">
        <v>7</v>
      </c>
      <c r="C146" s="31"/>
      <c r="D146" s="20">
        <f aca="true" t="shared" si="20" ref="D146:L146">SUM(D143:D145)</f>
        <v>8.27</v>
      </c>
      <c r="E146" s="20">
        <f t="shared" si="20"/>
        <v>10.18</v>
      </c>
      <c r="F146" s="20">
        <f t="shared" si="20"/>
        <v>82.84</v>
      </c>
      <c r="G146" s="20">
        <f t="shared" si="20"/>
        <v>531.28</v>
      </c>
      <c r="H146" s="20">
        <f t="shared" si="20"/>
        <v>0.1</v>
      </c>
      <c r="I146" s="20">
        <f t="shared" si="20"/>
        <v>0.36</v>
      </c>
      <c r="J146" s="20">
        <f t="shared" si="20"/>
        <v>19.96</v>
      </c>
      <c r="K146" s="20">
        <f t="shared" si="20"/>
        <v>142.84</v>
      </c>
      <c r="L146" s="20">
        <f t="shared" si="20"/>
        <v>0.87</v>
      </c>
    </row>
    <row r="147" spans="1:12" ht="80.25" thickBot="1">
      <c r="A147" s="146" t="s">
        <v>24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8"/>
    </row>
    <row r="148" spans="1:12" ht="159.75" thickBot="1">
      <c r="A148" s="3">
        <v>10</v>
      </c>
      <c r="B148" s="46" t="s">
        <v>125</v>
      </c>
      <c r="C148" s="49" t="s">
        <v>20</v>
      </c>
      <c r="D148" s="20">
        <v>0.79</v>
      </c>
      <c r="E148" s="20">
        <v>5.45</v>
      </c>
      <c r="F148" s="20">
        <v>3.41</v>
      </c>
      <c r="G148" s="20">
        <v>65.84</v>
      </c>
      <c r="H148" s="20">
        <v>0.01</v>
      </c>
      <c r="I148" s="20">
        <v>0.02</v>
      </c>
      <c r="J148" s="20">
        <v>1.37</v>
      </c>
      <c r="K148" s="20">
        <v>18.47</v>
      </c>
      <c r="L148" s="20">
        <v>0.7</v>
      </c>
    </row>
    <row r="149" spans="1:12" ht="96.75" customHeight="1" thickBot="1">
      <c r="A149" s="1">
        <v>15</v>
      </c>
      <c r="B149" s="46" t="s">
        <v>79</v>
      </c>
      <c r="C149" s="50" t="s">
        <v>173</v>
      </c>
      <c r="D149" s="20">
        <v>2.21</v>
      </c>
      <c r="E149" s="20">
        <v>6.18</v>
      </c>
      <c r="F149" s="20">
        <v>11.28</v>
      </c>
      <c r="G149" s="20">
        <v>109.52</v>
      </c>
      <c r="H149" s="20">
        <v>0.06</v>
      </c>
      <c r="I149" s="20">
        <v>0.04</v>
      </c>
      <c r="J149" s="20">
        <v>5.33</v>
      </c>
      <c r="K149" s="20">
        <v>23.2</v>
      </c>
      <c r="L149" s="20">
        <v>0.68</v>
      </c>
    </row>
    <row r="150" spans="1:12" ht="80.25" thickBot="1">
      <c r="A150" s="1">
        <v>33</v>
      </c>
      <c r="B150" s="46" t="s">
        <v>101</v>
      </c>
      <c r="C150" s="50" t="s">
        <v>89</v>
      </c>
      <c r="D150" s="20">
        <v>12.02</v>
      </c>
      <c r="E150" s="20">
        <v>5</v>
      </c>
      <c r="F150" s="20">
        <v>19.42</v>
      </c>
      <c r="G150" s="20">
        <v>176.49</v>
      </c>
      <c r="H150" s="20">
        <v>0.05</v>
      </c>
      <c r="I150" s="53">
        <v>0.08</v>
      </c>
      <c r="J150" s="20">
        <v>0.15</v>
      </c>
      <c r="K150" s="20">
        <v>36.6</v>
      </c>
      <c r="L150" s="20">
        <v>0.6</v>
      </c>
    </row>
    <row r="151" spans="1:12" ht="80.25" thickBot="1">
      <c r="A151" s="3">
        <v>49</v>
      </c>
      <c r="B151" s="46" t="s">
        <v>52</v>
      </c>
      <c r="C151" s="19">
        <v>50</v>
      </c>
      <c r="D151" s="20">
        <v>0.73</v>
      </c>
      <c r="E151" s="20">
        <v>4.23</v>
      </c>
      <c r="F151" s="20">
        <v>4.7</v>
      </c>
      <c r="G151" s="20">
        <v>54</v>
      </c>
      <c r="H151" s="20">
        <v>0</v>
      </c>
      <c r="I151" s="20">
        <v>0</v>
      </c>
      <c r="J151" s="20">
        <v>0.55</v>
      </c>
      <c r="K151" s="20">
        <v>13.4</v>
      </c>
      <c r="L151" s="20">
        <v>0.15</v>
      </c>
    </row>
    <row r="152" spans="1:12" ht="80.25" thickBot="1">
      <c r="A152" s="1">
        <v>45</v>
      </c>
      <c r="B152" s="46" t="s">
        <v>31</v>
      </c>
      <c r="C152" s="19">
        <v>230</v>
      </c>
      <c r="D152" s="20">
        <v>2.45</v>
      </c>
      <c r="E152" s="20">
        <v>6.01</v>
      </c>
      <c r="F152" s="20">
        <v>25.16</v>
      </c>
      <c r="G152" s="20">
        <v>164.56</v>
      </c>
      <c r="H152" s="20">
        <v>0.17</v>
      </c>
      <c r="I152" s="20">
        <v>0.07</v>
      </c>
      <c r="J152" s="20">
        <v>6.22</v>
      </c>
      <c r="K152" s="20">
        <v>41.15</v>
      </c>
      <c r="L152" s="20">
        <v>1.19</v>
      </c>
    </row>
    <row r="153" spans="1:12" ht="167.25" customHeight="1" thickBot="1">
      <c r="A153" s="1">
        <v>61</v>
      </c>
      <c r="B153" s="46" t="s">
        <v>57</v>
      </c>
      <c r="C153" s="19">
        <v>200</v>
      </c>
      <c r="D153" s="20">
        <v>0</v>
      </c>
      <c r="E153" s="20">
        <v>0</v>
      </c>
      <c r="F153" s="20">
        <v>19.4</v>
      </c>
      <c r="G153" s="20">
        <v>75</v>
      </c>
      <c r="H153" s="20">
        <v>0.6</v>
      </c>
      <c r="I153" s="20">
        <v>0.34</v>
      </c>
      <c r="J153" s="20">
        <v>20</v>
      </c>
      <c r="K153" s="20">
        <v>0.2</v>
      </c>
      <c r="L153" s="20">
        <v>0</v>
      </c>
    </row>
    <row r="154" spans="1:12" ht="159.75" thickBot="1">
      <c r="A154" s="1" t="s">
        <v>27</v>
      </c>
      <c r="B154" s="2" t="s">
        <v>43</v>
      </c>
      <c r="C154" s="19">
        <v>75</v>
      </c>
      <c r="D154" s="20">
        <v>5.6</v>
      </c>
      <c r="E154" s="20">
        <v>1.05</v>
      </c>
      <c r="F154" s="20">
        <v>65.32</v>
      </c>
      <c r="G154" s="20">
        <v>145.6</v>
      </c>
      <c r="H154" s="20">
        <v>0.175</v>
      </c>
      <c r="I154" s="20">
        <v>0</v>
      </c>
      <c r="J154" s="20">
        <v>0</v>
      </c>
      <c r="K154" s="20">
        <v>34.31</v>
      </c>
      <c r="L154" s="20">
        <v>3.08</v>
      </c>
    </row>
    <row r="155" spans="1:12" ht="159.75" thickBot="1">
      <c r="A155" s="1" t="s">
        <v>27</v>
      </c>
      <c r="B155" s="2" t="s">
        <v>47</v>
      </c>
      <c r="C155" s="19">
        <v>90</v>
      </c>
      <c r="D155" s="20">
        <v>3.43</v>
      </c>
      <c r="E155" s="20">
        <v>0.7</v>
      </c>
      <c r="F155" s="20">
        <v>59.21</v>
      </c>
      <c r="G155" s="20">
        <v>140</v>
      </c>
      <c r="H155" s="20">
        <v>0.063</v>
      </c>
      <c r="I155" s="20">
        <v>0</v>
      </c>
      <c r="J155" s="20">
        <v>0</v>
      </c>
      <c r="K155" s="20">
        <v>23.16</v>
      </c>
      <c r="L155" s="20">
        <v>2.03</v>
      </c>
    </row>
    <row r="156" spans="1:12" ht="80.25" thickBot="1">
      <c r="A156" s="1"/>
      <c r="B156" s="2" t="s">
        <v>22</v>
      </c>
      <c r="C156" s="22"/>
      <c r="D156" s="20">
        <f aca="true" t="shared" si="21" ref="D156:L156">SUM(D148:D155)</f>
        <v>27.229999999999997</v>
      </c>
      <c r="E156" s="20">
        <f t="shared" si="21"/>
        <v>28.619999999999997</v>
      </c>
      <c r="F156" s="20">
        <f t="shared" si="21"/>
        <v>207.9</v>
      </c>
      <c r="G156" s="20">
        <f t="shared" si="21"/>
        <v>931.0100000000001</v>
      </c>
      <c r="H156" s="20">
        <f t="shared" si="21"/>
        <v>1.128</v>
      </c>
      <c r="I156" s="20">
        <f t="shared" si="21"/>
        <v>0.55</v>
      </c>
      <c r="J156" s="20">
        <f t="shared" si="21"/>
        <v>33.620000000000005</v>
      </c>
      <c r="K156" s="20">
        <f t="shared" si="21"/>
        <v>190.49</v>
      </c>
      <c r="L156" s="20">
        <f t="shared" si="21"/>
        <v>8.43</v>
      </c>
    </row>
    <row r="157" spans="1:12" ht="80.25" customHeight="1" thickBot="1">
      <c r="A157" s="130" t="s">
        <v>166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2"/>
    </row>
    <row r="158" spans="1:12" ht="80.25" thickBot="1">
      <c r="A158" s="57">
        <v>72</v>
      </c>
      <c r="B158" s="46" t="s">
        <v>185</v>
      </c>
      <c r="C158" s="19">
        <v>100</v>
      </c>
      <c r="D158" s="20">
        <v>4.6</v>
      </c>
      <c r="E158" s="20">
        <v>8.55</v>
      </c>
      <c r="F158" s="20">
        <v>43.35</v>
      </c>
      <c r="G158" s="20">
        <v>268.75</v>
      </c>
      <c r="H158" s="20">
        <v>0.06</v>
      </c>
      <c r="I158" s="20">
        <v>0.02</v>
      </c>
      <c r="J158" s="20">
        <v>0</v>
      </c>
      <c r="K158" s="20">
        <v>9.82</v>
      </c>
      <c r="L158" s="20">
        <v>0.61</v>
      </c>
    </row>
    <row r="159" spans="1:13" ht="158.25" customHeight="1" thickBot="1">
      <c r="A159" s="57">
        <v>59</v>
      </c>
      <c r="B159" s="46" t="s">
        <v>207</v>
      </c>
      <c r="C159" s="19">
        <v>200</v>
      </c>
      <c r="D159" s="20">
        <v>0.33</v>
      </c>
      <c r="E159" s="20">
        <v>0.2</v>
      </c>
      <c r="F159" s="20">
        <v>21.87</v>
      </c>
      <c r="G159" s="20">
        <v>90.58</v>
      </c>
      <c r="H159" s="20">
        <v>0.02</v>
      </c>
      <c r="I159" s="20">
        <v>0</v>
      </c>
      <c r="J159" s="20">
        <v>0.28</v>
      </c>
      <c r="K159" s="20">
        <v>8.46</v>
      </c>
      <c r="L159" s="20">
        <v>7.17</v>
      </c>
      <c r="M159" s="18"/>
    </row>
    <row r="160" spans="1:12" ht="80.25" thickBot="1">
      <c r="A160" s="1"/>
      <c r="B160" s="2" t="s">
        <v>22</v>
      </c>
      <c r="C160" s="22"/>
      <c r="D160" s="20">
        <f aca="true" t="shared" si="22" ref="D160:L160">SUM(D158:D159)</f>
        <v>4.93</v>
      </c>
      <c r="E160" s="20">
        <f t="shared" si="22"/>
        <v>8.75</v>
      </c>
      <c r="F160" s="20">
        <f t="shared" si="22"/>
        <v>65.22</v>
      </c>
      <c r="G160" s="20">
        <f t="shared" si="22"/>
        <v>359.33</v>
      </c>
      <c r="H160" s="20">
        <f t="shared" si="22"/>
        <v>0.08</v>
      </c>
      <c r="I160" s="20">
        <f t="shared" si="22"/>
        <v>0.02</v>
      </c>
      <c r="J160" s="20">
        <f t="shared" si="22"/>
        <v>0.28</v>
      </c>
      <c r="K160" s="20">
        <f t="shared" si="22"/>
        <v>18.28</v>
      </c>
      <c r="L160" s="20">
        <f t="shared" si="22"/>
        <v>7.78</v>
      </c>
    </row>
    <row r="161" spans="1:12" ht="93.75" thickBot="1">
      <c r="A161" s="1"/>
      <c r="B161" s="2"/>
      <c r="C161" s="22"/>
      <c r="D161" s="9" t="s">
        <v>0</v>
      </c>
      <c r="E161" s="10" t="s">
        <v>1</v>
      </c>
      <c r="F161" s="10" t="s">
        <v>2</v>
      </c>
      <c r="G161" s="28" t="s">
        <v>3</v>
      </c>
      <c r="H161" s="11" t="s">
        <v>72</v>
      </c>
      <c r="I161" s="11" t="s">
        <v>73</v>
      </c>
      <c r="J161" s="10" t="s">
        <v>5</v>
      </c>
      <c r="K161" s="10" t="s">
        <v>18</v>
      </c>
      <c r="L161" s="10" t="s">
        <v>4</v>
      </c>
    </row>
    <row r="162" spans="1:12" ht="80.25" thickBot="1">
      <c r="A162" s="1"/>
      <c r="B162" s="29" t="s">
        <v>10</v>
      </c>
      <c r="C162" s="22"/>
      <c r="D162" s="20">
        <f aca="true" t="shared" si="23" ref="D162:L162">SUM(D146+D160+D156)</f>
        <v>40.42999999999999</v>
      </c>
      <c r="E162" s="20">
        <f t="shared" si="23"/>
        <v>47.55</v>
      </c>
      <c r="F162" s="20">
        <f t="shared" si="23"/>
        <v>355.96000000000004</v>
      </c>
      <c r="G162" s="20">
        <f t="shared" si="23"/>
        <v>1821.62</v>
      </c>
      <c r="H162" s="20">
        <f t="shared" si="23"/>
        <v>1.3079999999999998</v>
      </c>
      <c r="I162" s="20">
        <f t="shared" si="23"/>
        <v>0.93</v>
      </c>
      <c r="J162" s="20">
        <f t="shared" si="23"/>
        <v>53.86000000000001</v>
      </c>
      <c r="K162" s="20">
        <f t="shared" si="23"/>
        <v>351.61</v>
      </c>
      <c r="L162" s="20">
        <f t="shared" si="23"/>
        <v>17.08</v>
      </c>
    </row>
    <row r="163" spans="1:12" ht="104.25" customHeight="1" thickBot="1">
      <c r="A163" s="1"/>
      <c r="B163" s="29" t="s">
        <v>11</v>
      </c>
      <c r="C163" s="22"/>
      <c r="D163" s="20">
        <v>63</v>
      </c>
      <c r="E163" s="20">
        <v>64.4</v>
      </c>
      <c r="F163" s="20">
        <v>268.1</v>
      </c>
      <c r="G163" s="20">
        <v>1899.1</v>
      </c>
      <c r="H163" s="20">
        <v>0.98</v>
      </c>
      <c r="I163" s="20">
        <v>1.12</v>
      </c>
      <c r="J163" s="20">
        <v>49</v>
      </c>
      <c r="K163" s="20">
        <v>840</v>
      </c>
      <c r="L163" s="20">
        <v>11.9</v>
      </c>
    </row>
    <row r="164" spans="1:12" ht="167.25" customHeight="1" thickBot="1">
      <c r="A164" s="13"/>
      <c r="B164" s="30" t="s">
        <v>12</v>
      </c>
      <c r="C164" s="10"/>
      <c r="D164" s="31">
        <f aca="true" t="shared" si="24" ref="D164:L164">D162*100/D163</f>
        <v>64.17460317460316</v>
      </c>
      <c r="E164" s="31">
        <f t="shared" si="24"/>
        <v>73.83540372670807</v>
      </c>
      <c r="F164" s="31">
        <f t="shared" si="24"/>
        <v>132.77135397239834</v>
      </c>
      <c r="G164" s="31">
        <f t="shared" si="24"/>
        <v>95.92017271339056</v>
      </c>
      <c r="H164" s="31">
        <f t="shared" si="24"/>
        <v>133.46938775510202</v>
      </c>
      <c r="I164" s="31">
        <f t="shared" si="24"/>
        <v>83.03571428571428</v>
      </c>
      <c r="J164" s="31">
        <f t="shared" si="24"/>
        <v>109.9183673469388</v>
      </c>
      <c r="K164" s="31">
        <f t="shared" si="24"/>
        <v>41.858333333333334</v>
      </c>
      <c r="L164" s="31">
        <f t="shared" si="24"/>
        <v>143.52941176470586</v>
      </c>
    </row>
    <row r="165" spans="1:12" ht="7.5" customHeight="1">
      <c r="A165" s="32"/>
      <c r="B165" s="8"/>
      <c r="C165" s="33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79.5" customHeight="1">
      <c r="A166" s="32"/>
      <c r="B166" s="6" t="s">
        <v>54</v>
      </c>
      <c r="C166" s="6"/>
      <c r="E166" s="34"/>
      <c r="F166" s="34"/>
      <c r="G166" s="34"/>
      <c r="H166" s="34"/>
      <c r="I166" s="34"/>
      <c r="J166" s="34"/>
      <c r="K166" s="34"/>
      <c r="L166" s="34"/>
    </row>
    <row r="167" spans="1:12" ht="79.5">
      <c r="A167" s="139" t="s">
        <v>132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1:12" ht="79.5">
      <c r="A168" s="139" t="s">
        <v>38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1:12" ht="58.5" customHeight="1" thickBot="1">
      <c r="A169" s="141" t="s">
        <v>133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</row>
    <row r="170" spans="1:12" ht="80.25" hidden="1" thickBo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1:12" ht="80.25" thickBot="1">
      <c r="A171" s="135" t="s">
        <v>23</v>
      </c>
      <c r="B171" s="121" t="s">
        <v>40</v>
      </c>
      <c r="C171" s="137" t="s">
        <v>14</v>
      </c>
      <c r="D171" s="125" t="s">
        <v>15</v>
      </c>
      <c r="E171" s="126"/>
      <c r="F171" s="127"/>
      <c r="G171" s="121" t="s">
        <v>41</v>
      </c>
      <c r="H171" s="125" t="s">
        <v>16</v>
      </c>
      <c r="I171" s="126"/>
      <c r="J171" s="127"/>
      <c r="K171" s="125" t="s">
        <v>17</v>
      </c>
      <c r="L171" s="127"/>
    </row>
    <row r="172" spans="1:12" ht="93.75" thickBot="1">
      <c r="A172" s="136"/>
      <c r="B172" s="122"/>
      <c r="C172" s="138"/>
      <c r="D172" s="9" t="s">
        <v>0</v>
      </c>
      <c r="E172" s="10" t="s">
        <v>1</v>
      </c>
      <c r="F172" s="10" t="s">
        <v>2</v>
      </c>
      <c r="G172" s="122"/>
      <c r="H172" s="11" t="s">
        <v>72</v>
      </c>
      <c r="I172" s="36" t="s">
        <v>73</v>
      </c>
      <c r="J172" s="10" t="s">
        <v>5</v>
      </c>
      <c r="K172" s="10" t="s">
        <v>18</v>
      </c>
      <c r="L172" s="10" t="s">
        <v>4</v>
      </c>
    </row>
    <row r="173" spans="1:12" ht="80.25" thickBot="1">
      <c r="A173" s="37">
        <v>1</v>
      </c>
      <c r="B173" s="14">
        <v>2</v>
      </c>
      <c r="C173" s="15">
        <v>3</v>
      </c>
      <c r="D173" s="38">
        <v>4</v>
      </c>
      <c r="E173" s="14">
        <v>5</v>
      </c>
      <c r="F173" s="14">
        <v>6</v>
      </c>
      <c r="G173" s="14">
        <v>7</v>
      </c>
      <c r="H173" s="39">
        <v>8</v>
      </c>
      <c r="I173" s="14">
        <v>9</v>
      </c>
      <c r="J173" s="14">
        <v>10</v>
      </c>
      <c r="K173" s="39">
        <v>11</v>
      </c>
      <c r="L173" s="14">
        <v>12</v>
      </c>
    </row>
    <row r="174" spans="1:12" ht="80.25" thickBot="1">
      <c r="A174" s="125" t="s">
        <v>6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7"/>
    </row>
    <row r="175" spans="1:12" ht="159.75" thickBot="1">
      <c r="A175" s="1">
        <v>32</v>
      </c>
      <c r="B175" s="46" t="s">
        <v>151</v>
      </c>
      <c r="C175" s="50" t="s">
        <v>157</v>
      </c>
      <c r="D175" s="20">
        <v>19.45</v>
      </c>
      <c r="E175" s="20">
        <v>9.94</v>
      </c>
      <c r="F175" s="20">
        <v>88.26</v>
      </c>
      <c r="G175" s="20">
        <v>211</v>
      </c>
      <c r="H175" s="20">
        <v>0</v>
      </c>
      <c r="I175" s="20">
        <v>0</v>
      </c>
      <c r="J175" s="20">
        <v>9.82</v>
      </c>
      <c r="K175" s="20">
        <v>87.44</v>
      </c>
      <c r="L175" s="20">
        <v>1.7</v>
      </c>
    </row>
    <row r="176" spans="1:12" ht="80.25" thickBot="1">
      <c r="A176" s="1">
        <v>45</v>
      </c>
      <c r="B176" s="46" t="s">
        <v>31</v>
      </c>
      <c r="C176" s="19">
        <v>230</v>
      </c>
      <c r="D176" s="20">
        <v>2.45</v>
      </c>
      <c r="E176" s="20">
        <v>6.01</v>
      </c>
      <c r="F176" s="20">
        <v>25.16</v>
      </c>
      <c r="G176" s="20">
        <v>164.56</v>
      </c>
      <c r="H176" s="20">
        <v>0.17</v>
      </c>
      <c r="I176" s="20">
        <v>0.07</v>
      </c>
      <c r="J176" s="20">
        <v>6.22</v>
      </c>
      <c r="K176" s="20">
        <v>41.15</v>
      </c>
      <c r="L176" s="20">
        <v>1.19</v>
      </c>
    </row>
    <row r="177" spans="1:12" ht="80.25" thickBot="1">
      <c r="A177" s="58" t="s">
        <v>213</v>
      </c>
      <c r="B177" s="46" t="s">
        <v>212</v>
      </c>
      <c r="C177" s="49" t="s">
        <v>209</v>
      </c>
      <c r="D177" s="20">
        <v>0.57</v>
      </c>
      <c r="E177" s="20">
        <v>0.06</v>
      </c>
      <c r="F177" s="20">
        <v>1.41</v>
      </c>
      <c r="G177" s="20">
        <v>8.46</v>
      </c>
      <c r="H177" s="20">
        <v>0.02</v>
      </c>
      <c r="I177" s="20">
        <v>0</v>
      </c>
      <c r="J177" s="20">
        <v>3</v>
      </c>
      <c r="K177" s="20">
        <v>15</v>
      </c>
      <c r="L177" s="20">
        <v>0.72</v>
      </c>
    </row>
    <row r="178" spans="1:12" ht="159.75" thickBot="1">
      <c r="A178" s="1" t="s">
        <v>27</v>
      </c>
      <c r="B178" s="2" t="s">
        <v>43</v>
      </c>
      <c r="C178" s="19">
        <v>75</v>
      </c>
      <c r="D178" s="20">
        <v>5.6</v>
      </c>
      <c r="E178" s="20">
        <v>1.05</v>
      </c>
      <c r="F178" s="20">
        <v>65.32</v>
      </c>
      <c r="G178" s="20">
        <v>145.6</v>
      </c>
      <c r="H178" s="20">
        <v>0.175</v>
      </c>
      <c r="I178" s="20">
        <v>0</v>
      </c>
      <c r="J178" s="20">
        <v>0</v>
      </c>
      <c r="K178" s="20">
        <v>34.31</v>
      </c>
      <c r="L178" s="20">
        <v>3.08</v>
      </c>
    </row>
    <row r="179" spans="1:12" ht="80.25" thickBot="1">
      <c r="A179" s="1">
        <v>52</v>
      </c>
      <c r="B179" s="46" t="s">
        <v>9</v>
      </c>
      <c r="C179" s="19">
        <v>200</v>
      </c>
      <c r="D179" s="20">
        <v>0.07</v>
      </c>
      <c r="E179" s="20">
        <v>0.01</v>
      </c>
      <c r="F179" s="20">
        <v>15.31</v>
      </c>
      <c r="G179" s="20">
        <v>61.61</v>
      </c>
      <c r="H179" s="21">
        <v>0</v>
      </c>
      <c r="I179" s="21">
        <v>0</v>
      </c>
      <c r="J179" s="21">
        <v>1.16</v>
      </c>
      <c r="K179" s="20">
        <v>2.92</v>
      </c>
      <c r="L179" s="20">
        <v>0.9</v>
      </c>
    </row>
    <row r="180" spans="1:12" ht="80.25" thickBot="1">
      <c r="A180" s="1" t="s">
        <v>27</v>
      </c>
      <c r="B180" s="2" t="s">
        <v>44</v>
      </c>
      <c r="C180" s="22" t="s">
        <v>89</v>
      </c>
      <c r="D180" s="20">
        <v>0.8</v>
      </c>
      <c r="E180" s="20">
        <v>0.8</v>
      </c>
      <c r="F180" s="20">
        <v>20.8</v>
      </c>
      <c r="G180" s="20">
        <v>90</v>
      </c>
      <c r="H180" s="20">
        <v>0</v>
      </c>
      <c r="I180" s="20">
        <v>0.06</v>
      </c>
      <c r="J180" s="20">
        <v>9.48</v>
      </c>
      <c r="K180" s="20">
        <v>32</v>
      </c>
      <c r="L180" s="20">
        <v>2.1</v>
      </c>
    </row>
    <row r="181" spans="1:12" ht="80.25" thickBot="1">
      <c r="A181" s="1"/>
      <c r="B181" s="2" t="s">
        <v>7</v>
      </c>
      <c r="C181" s="23"/>
      <c r="D181" s="20">
        <f aca="true" t="shared" si="25" ref="D181:L181">SUM(D175:D180)</f>
        <v>28.94</v>
      </c>
      <c r="E181" s="20">
        <f t="shared" si="25"/>
        <v>17.87</v>
      </c>
      <c r="F181" s="20">
        <f t="shared" si="25"/>
        <v>216.26</v>
      </c>
      <c r="G181" s="20">
        <f t="shared" si="25"/>
        <v>681.23</v>
      </c>
      <c r="H181" s="20">
        <f t="shared" si="25"/>
        <v>0.365</v>
      </c>
      <c r="I181" s="20">
        <f t="shared" si="25"/>
        <v>0.13</v>
      </c>
      <c r="J181" s="20">
        <f t="shared" si="25"/>
        <v>29.68</v>
      </c>
      <c r="K181" s="20">
        <f t="shared" si="25"/>
        <v>212.82</v>
      </c>
      <c r="L181" s="20">
        <f t="shared" si="25"/>
        <v>9.69</v>
      </c>
    </row>
    <row r="182" spans="1:12" ht="80.25" thickBot="1">
      <c r="A182" s="125" t="s">
        <v>8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7"/>
    </row>
    <row r="183" spans="1:12" ht="80.25" thickBot="1">
      <c r="A183" s="3">
        <v>4</v>
      </c>
      <c r="B183" s="2" t="s">
        <v>67</v>
      </c>
      <c r="C183" s="49" t="s">
        <v>20</v>
      </c>
      <c r="D183" s="20">
        <v>1.2</v>
      </c>
      <c r="E183" s="20">
        <v>4.7</v>
      </c>
      <c r="F183" s="20">
        <v>7.7</v>
      </c>
      <c r="G183" s="20">
        <v>78</v>
      </c>
      <c r="H183" s="20">
        <v>0</v>
      </c>
      <c r="I183" s="20">
        <v>0</v>
      </c>
      <c r="J183" s="20">
        <v>9.6</v>
      </c>
      <c r="K183" s="20">
        <v>32</v>
      </c>
      <c r="L183" s="20">
        <v>0.8</v>
      </c>
    </row>
    <row r="184" spans="1:12" ht="159.75" thickBot="1">
      <c r="A184" s="1">
        <v>20</v>
      </c>
      <c r="B184" s="2" t="s">
        <v>136</v>
      </c>
      <c r="C184" s="23" t="s">
        <v>173</v>
      </c>
      <c r="D184" s="20">
        <v>2.09</v>
      </c>
      <c r="E184" s="20">
        <v>5.69</v>
      </c>
      <c r="F184" s="20">
        <v>7.17</v>
      </c>
      <c r="G184" s="20">
        <v>88.28</v>
      </c>
      <c r="H184" s="20">
        <v>0.02</v>
      </c>
      <c r="I184" s="20">
        <v>0.04</v>
      </c>
      <c r="J184" s="20">
        <v>8.33</v>
      </c>
      <c r="K184" s="20">
        <v>30.25</v>
      </c>
      <c r="L184" s="20">
        <v>0.73</v>
      </c>
    </row>
    <row r="185" spans="1:13" ht="81.75" customHeight="1" thickBot="1">
      <c r="A185" s="1">
        <v>34</v>
      </c>
      <c r="B185" s="46" t="s">
        <v>148</v>
      </c>
      <c r="C185" s="50" t="s">
        <v>157</v>
      </c>
      <c r="D185" s="20">
        <v>16.47</v>
      </c>
      <c r="E185" s="20">
        <v>22.1</v>
      </c>
      <c r="F185" s="20">
        <v>4.73</v>
      </c>
      <c r="G185" s="20">
        <v>250.55</v>
      </c>
      <c r="H185" s="20">
        <v>0</v>
      </c>
      <c r="I185" s="20">
        <v>0</v>
      </c>
      <c r="J185" s="20">
        <v>0.7</v>
      </c>
      <c r="K185" s="20">
        <v>23.68</v>
      </c>
      <c r="L185" s="20">
        <v>0.27</v>
      </c>
      <c r="M185" s="18"/>
    </row>
    <row r="186" spans="1:13" s="18" customFormat="1" ht="81.75" customHeight="1" thickBot="1">
      <c r="A186" s="1">
        <v>42</v>
      </c>
      <c r="B186" s="46" t="s">
        <v>149</v>
      </c>
      <c r="C186" s="19">
        <v>180</v>
      </c>
      <c r="D186" s="20">
        <v>6.59</v>
      </c>
      <c r="E186" s="20">
        <v>6.36</v>
      </c>
      <c r="F186" s="20">
        <v>37.54</v>
      </c>
      <c r="G186" s="20">
        <v>225.5</v>
      </c>
      <c r="H186" s="20">
        <v>0.05</v>
      </c>
      <c r="I186" s="20">
        <v>0.02</v>
      </c>
      <c r="J186" s="20">
        <v>0</v>
      </c>
      <c r="K186" s="20">
        <v>13.67</v>
      </c>
      <c r="L186" s="20">
        <v>1.1</v>
      </c>
      <c r="M186" s="6"/>
    </row>
    <row r="187" spans="1:12" ht="80.25" thickBot="1">
      <c r="A187" s="1">
        <v>57</v>
      </c>
      <c r="B187" s="2" t="s">
        <v>26</v>
      </c>
      <c r="C187" s="19">
        <v>200</v>
      </c>
      <c r="D187" s="20">
        <v>1.36</v>
      </c>
      <c r="E187" s="20">
        <v>0</v>
      </c>
      <c r="F187" s="20">
        <v>29.02</v>
      </c>
      <c r="G187" s="20">
        <v>121.52</v>
      </c>
      <c r="H187" s="20">
        <v>0</v>
      </c>
      <c r="I187" s="20">
        <v>0</v>
      </c>
      <c r="J187" s="20">
        <v>0</v>
      </c>
      <c r="K187" s="20">
        <v>0.68</v>
      </c>
      <c r="L187" s="20">
        <v>0.1</v>
      </c>
    </row>
    <row r="188" spans="1:12" ht="159.75" thickBot="1">
      <c r="A188" s="1" t="s">
        <v>27</v>
      </c>
      <c r="B188" s="2" t="s">
        <v>43</v>
      </c>
      <c r="C188" s="19">
        <v>75</v>
      </c>
      <c r="D188" s="20">
        <v>5.6</v>
      </c>
      <c r="E188" s="20">
        <v>1.05</v>
      </c>
      <c r="F188" s="20">
        <v>65.32</v>
      </c>
      <c r="G188" s="20">
        <v>145.6</v>
      </c>
      <c r="H188" s="20">
        <v>0.175</v>
      </c>
      <c r="I188" s="20">
        <v>0</v>
      </c>
      <c r="J188" s="20">
        <v>0</v>
      </c>
      <c r="K188" s="20">
        <v>34.31</v>
      </c>
      <c r="L188" s="20">
        <v>3.08</v>
      </c>
    </row>
    <row r="189" spans="1:12" ht="159.75" thickBot="1">
      <c r="A189" s="1" t="s">
        <v>27</v>
      </c>
      <c r="B189" s="2" t="s">
        <v>47</v>
      </c>
      <c r="C189" s="19">
        <v>90</v>
      </c>
      <c r="D189" s="20">
        <v>3.43</v>
      </c>
      <c r="E189" s="20">
        <v>0.7</v>
      </c>
      <c r="F189" s="20">
        <v>59.21</v>
      </c>
      <c r="G189" s="20">
        <v>140</v>
      </c>
      <c r="H189" s="20">
        <v>0.063</v>
      </c>
      <c r="I189" s="20">
        <v>0</v>
      </c>
      <c r="J189" s="20">
        <v>0</v>
      </c>
      <c r="K189" s="20">
        <v>23.16</v>
      </c>
      <c r="L189" s="20">
        <v>2.03</v>
      </c>
    </row>
    <row r="190" spans="1:12" s="41" customFormat="1" ht="80.25" thickBot="1">
      <c r="A190" s="3"/>
      <c r="B190" s="4" t="s">
        <v>22</v>
      </c>
      <c r="C190" s="19"/>
      <c r="D190" s="27">
        <f aca="true" t="shared" si="26" ref="D190:L190">SUM(D183:D189)</f>
        <v>36.739999999999995</v>
      </c>
      <c r="E190" s="27">
        <f t="shared" si="26"/>
        <v>40.6</v>
      </c>
      <c r="F190" s="27">
        <f t="shared" si="26"/>
        <v>210.69</v>
      </c>
      <c r="G190" s="27">
        <f t="shared" si="26"/>
        <v>1049.45</v>
      </c>
      <c r="H190" s="27">
        <f t="shared" si="26"/>
        <v>0.308</v>
      </c>
      <c r="I190" s="27">
        <f t="shared" si="26"/>
        <v>0.06</v>
      </c>
      <c r="J190" s="27">
        <f t="shared" si="26"/>
        <v>18.63</v>
      </c>
      <c r="K190" s="27">
        <f t="shared" si="26"/>
        <v>157.75000000000003</v>
      </c>
      <c r="L190" s="27">
        <f t="shared" si="26"/>
        <v>8.11</v>
      </c>
    </row>
    <row r="191" spans="1:12" ht="80.25" customHeight="1" thickBot="1">
      <c r="A191" s="130" t="s">
        <v>166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2"/>
    </row>
    <row r="192" spans="1:12" ht="80.25" thickBot="1">
      <c r="A192" s="57" t="s">
        <v>27</v>
      </c>
      <c r="B192" s="46" t="s">
        <v>208</v>
      </c>
      <c r="C192" s="19">
        <v>70</v>
      </c>
      <c r="D192" s="20">
        <v>4.6</v>
      </c>
      <c r="E192" s="20">
        <v>8.55</v>
      </c>
      <c r="F192" s="20">
        <v>43.35</v>
      </c>
      <c r="G192" s="20">
        <v>268.75</v>
      </c>
      <c r="H192" s="20">
        <v>0.06</v>
      </c>
      <c r="I192" s="20">
        <v>0.02</v>
      </c>
      <c r="J192" s="20">
        <v>0</v>
      </c>
      <c r="K192" s="20">
        <v>9.82</v>
      </c>
      <c r="L192" s="20">
        <v>0.61</v>
      </c>
    </row>
    <row r="193" spans="1:12" ht="167.25" customHeight="1" thickBot="1">
      <c r="A193" s="1">
        <v>61</v>
      </c>
      <c r="B193" s="46" t="s">
        <v>57</v>
      </c>
      <c r="C193" s="19">
        <v>200</v>
      </c>
      <c r="D193" s="20">
        <v>0</v>
      </c>
      <c r="E193" s="20">
        <v>0</v>
      </c>
      <c r="F193" s="20">
        <v>19.4</v>
      </c>
      <c r="G193" s="20">
        <v>75</v>
      </c>
      <c r="H193" s="20">
        <v>0.6</v>
      </c>
      <c r="I193" s="20">
        <v>0.34</v>
      </c>
      <c r="J193" s="20">
        <v>20</v>
      </c>
      <c r="K193" s="20">
        <v>0.2</v>
      </c>
      <c r="L193" s="20">
        <v>0</v>
      </c>
    </row>
    <row r="194" spans="1:12" ht="80.25" thickBot="1">
      <c r="A194" s="1"/>
      <c r="B194" s="2" t="s">
        <v>22</v>
      </c>
      <c r="C194" s="22"/>
      <c r="D194" s="20">
        <f aca="true" t="shared" si="27" ref="D194:L194">SUM(D192:D193)</f>
        <v>4.6</v>
      </c>
      <c r="E194" s="20">
        <f t="shared" si="27"/>
        <v>8.55</v>
      </c>
      <c r="F194" s="20">
        <f t="shared" si="27"/>
        <v>62.75</v>
      </c>
      <c r="G194" s="20">
        <f t="shared" si="27"/>
        <v>343.75</v>
      </c>
      <c r="H194" s="20">
        <f t="shared" si="27"/>
        <v>0.6599999999999999</v>
      </c>
      <c r="I194" s="20">
        <f t="shared" si="27"/>
        <v>0.36000000000000004</v>
      </c>
      <c r="J194" s="20">
        <f t="shared" si="27"/>
        <v>20</v>
      </c>
      <c r="K194" s="20">
        <f t="shared" si="27"/>
        <v>10.02</v>
      </c>
      <c r="L194" s="20">
        <f t="shared" si="27"/>
        <v>0.61</v>
      </c>
    </row>
    <row r="195" spans="1:12" ht="93.75" thickBot="1">
      <c r="A195" s="1"/>
      <c r="B195" s="2"/>
      <c r="C195" s="22"/>
      <c r="D195" s="9" t="s">
        <v>0</v>
      </c>
      <c r="E195" s="10" t="s">
        <v>1</v>
      </c>
      <c r="F195" s="10" t="s">
        <v>2</v>
      </c>
      <c r="G195" s="28" t="s">
        <v>3</v>
      </c>
      <c r="H195" s="11" t="s">
        <v>72</v>
      </c>
      <c r="I195" s="11" t="s">
        <v>73</v>
      </c>
      <c r="J195" s="10" t="s">
        <v>5</v>
      </c>
      <c r="K195" s="10" t="s">
        <v>18</v>
      </c>
      <c r="L195" s="10" t="s">
        <v>4</v>
      </c>
    </row>
    <row r="196" spans="1:12" ht="80.25" thickBot="1">
      <c r="A196" s="1"/>
      <c r="B196" s="29" t="s">
        <v>10</v>
      </c>
      <c r="C196" s="22"/>
      <c r="D196" s="20">
        <f aca="true" t="shared" si="28" ref="D196:L196">SUM(D181+D194+D190)</f>
        <v>70.28</v>
      </c>
      <c r="E196" s="20">
        <f t="shared" si="28"/>
        <v>67.02000000000001</v>
      </c>
      <c r="F196" s="20">
        <f t="shared" si="28"/>
        <v>489.7</v>
      </c>
      <c r="G196" s="20">
        <f t="shared" si="28"/>
        <v>2074.4300000000003</v>
      </c>
      <c r="H196" s="20">
        <f t="shared" si="28"/>
        <v>1.333</v>
      </c>
      <c r="I196" s="20">
        <f t="shared" si="28"/>
        <v>0.55</v>
      </c>
      <c r="J196" s="20">
        <f t="shared" si="28"/>
        <v>68.31</v>
      </c>
      <c r="K196" s="20">
        <f t="shared" si="28"/>
        <v>380.59000000000003</v>
      </c>
      <c r="L196" s="20">
        <f t="shared" si="28"/>
        <v>18.409999999999997</v>
      </c>
    </row>
    <row r="197" spans="1:12" ht="104.25" customHeight="1" thickBot="1">
      <c r="A197" s="1"/>
      <c r="B197" s="29" t="s">
        <v>11</v>
      </c>
      <c r="C197" s="22"/>
      <c r="D197" s="20">
        <v>63</v>
      </c>
      <c r="E197" s="20">
        <v>64.4</v>
      </c>
      <c r="F197" s="20">
        <v>268.1</v>
      </c>
      <c r="G197" s="20">
        <v>1899.1</v>
      </c>
      <c r="H197" s="20">
        <v>0.98</v>
      </c>
      <c r="I197" s="20">
        <v>1.12</v>
      </c>
      <c r="J197" s="20">
        <v>49</v>
      </c>
      <c r="K197" s="20">
        <v>840</v>
      </c>
      <c r="L197" s="20">
        <v>11.9</v>
      </c>
    </row>
    <row r="198" spans="1:12" ht="143.25" customHeight="1" thickBot="1">
      <c r="A198" s="13"/>
      <c r="B198" s="30" t="s">
        <v>12</v>
      </c>
      <c r="C198" s="10"/>
      <c r="D198" s="31">
        <f aca="true" t="shared" si="29" ref="D198:L198">D196*100/D197</f>
        <v>111.55555555555556</v>
      </c>
      <c r="E198" s="31">
        <f t="shared" si="29"/>
        <v>104.06832298136646</v>
      </c>
      <c r="F198" s="31">
        <f t="shared" si="29"/>
        <v>182.6557254755688</v>
      </c>
      <c r="G198" s="31">
        <f t="shared" si="29"/>
        <v>109.23226791638146</v>
      </c>
      <c r="H198" s="31">
        <f t="shared" si="29"/>
        <v>136.0204081632653</v>
      </c>
      <c r="I198" s="31">
        <f t="shared" si="29"/>
        <v>49.10714285714286</v>
      </c>
      <c r="J198" s="31">
        <f t="shared" si="29"/>
        <v>139.40816326530611</v>
      </c>
      <c r="K198" s="31">
        <f t="shared" si="29"/>
        <v>45.30833333333333</v>
      </c>
      <c r="L198" s="31">
        <f t="shared" si="29"/>
        <v>154.70588235294113</v>
      </c>
    </row>
    <row r="199" spans="1:12" ht="1.5" customHeight="1">
      <c r="A199" s="32"/>
      <c r="B199" s="8"/>
      <c r="C199" s="33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79.5">
      <c r="A200" s="32"/>
      <c r="B200" s="6" t="s">
        <v>54</v>
      </c>
      <c r="C200" s="6"/>
      <c r="E200" s="34"/>
      <c r="F200" s="34"/>
      <c r="G200" s="34"/>
      <c r="H200" s="34"/>
      <c r="I200" s="34"/>
      <c r="J200" s="34"/>
      <c r="K200" s="34"/>
      <c r="L200" s="34"/>
    </row>
    <row r="201" spans="1:12" ht="7.5" customHeight="1">
      <c r="A201" s="32"/>
      <c r="B201" s="8"/>
      <c r="C201" s="33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79.5">
      <c r="A202" s="139" t="s">
        <v>144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1:12" ht="79.5">
      <c r="A203" s="139" t="s">
        <v>42</v>
      </c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1:12" ht="76.5" customHeight="1" thickBot="1">
      <c r="A204" s="141" t="s">
        <v>133</v>
      </c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</row>
    <row r="205" spans="1:12" ht="80.25" hidden="1" thickBot="1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1:12" ht="80.25" thickBot="1">
      <c r="A206" s="135" t="s">
        <v>23</v>
      </c>
      <c r="B206" s="121" t="s">
        <v>40</v>
      </c>
      <c r="C206" s="137" t="s">
        <v>14</v>
      </c>
      <c r="D206" s="125" t="s">
        <v>15</v>
      </c>
      <c r="E206" s="126"/>
      <c r="F206" s="127"/>
      <c r="G206" s="121" t="s">
        <v>41</v>
      </c>
      <c r="H206" s="125" t="s">
        <v>16</v>
      </c>
      <c r="I206" s="126"/>
      <c r="J206" s="127"/>
      <c r="K206" s="125" t="s">
        <v>17</v>
      </c>
      <c r="L206" s="127"/>
    </row>
    <row r="207" spans="1:12" ht="93.75" thickBot="1">
      <c r="A207" s="136"/>
      <c r="B207" s="122"/>
      <c r="C207" s="138"/>
      <c r="D207" s="9" t="s">
        <v>0</v>
      </c>
      <c r="E207" s="10" t="s">
        <v>1</v>
      </c>
      <c r="F207" s="10" t="s">
        <v>2</v>
      </c>
      <c r="G207" s="122"/>
      <c r="H207" s="11" t="s">
        <v>72</v>
      </c>
      <c r="I207" s="36" t="s">
        <v>73</v>
      </c>
      <c r="J207" s="10" t="s">
        <v>5</v>
      </c>
      <c r="K207" s="10" t="s">
        <v>18</v>
      </c>
      <c r="L207" s="10" t="s">
        <v>4</v>
      </c>
    </row>
    <row r="208" spans="1:12" ht="80.25" thickBot="1">
      <c r="A208" s="37">
        <v>1</v>
      </c>
      <c r="B208" s="14">
        <v>2</v>
      </c>
      <c r="C208" s="15">
        <v>3</v>
      </c>
      <c r="D208" s="38">
        <v>4</v>
      </c>
      <c r="E208" s="14">
        <v>5</v>
      </c>
      <c r="F208" s="14">
        <v>6</v>
      </c>
      <c r="G208" s="14">
        <v>7</v>
      </c>
      <c r="H208" s="39">
        <v>8</v>
      </c>
      <c r="I208" s="14">
        <v>9</v>
      </c>
      <c r="J208" s="14">
        <v>10</v>
      </c>
      <c r="K208" s="39">
        <v>11</v>
      </c>
      <c r="L208" s="14">
        <v>12</v>
      </c>
    </row>
    <row r="209" spans="1:12" ht="80.25" thickBot="1">
      <c r="A209" s="125" t="s">
        <v>6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7"/>
    </row>
    <row r="210" spans="1:12" ht="80.25" thickBot="1">
      <c r="A210" s="3">
        <v>38</v>
      </c>
      <c r="B210" s="46" t="s">
        <v>124</v>
      </c>
      <c r="C210" s="50" t="s">
        <v>61</v>
      </c>
      <c r="D210" s="20">
        <v>42.48</v>
      </c>
      <c r="E210" s="20">
        <v>32.42</v>
      </c>
      <c r="F210" s="20">
        <v>49.86</v>
      </c>
      <c r="G210" s="20">
        <v>660.74</v>
      </c>
      <c r="H210" s="20">
        <v>0</v>
      </c>
      <c r="I210" s="20">
        <v>0</v>
      </c>
      <c r="J210" s="20">
        <v>3.13</v>
      </c>
      <c r="K210" s="20">
        <v>51.53</v>
      </c>
      <c r="L210" s="20">
        <v>3.18</v>
      </c>
    </row>
    <row r="211" spans="1:12" ht="80.25" thickBot="1">
      <c r="A211" s="3">
        <v>8</v>
      </c>
      <c r="B211" s="46" t="s">
        <v>210</v>
      </c>
      <c r="C211" s="19">
        <v>50</v>
      </c>
      <c r="D211" s="20">
        <v>0.36</v>
      </c>
      <c r="E211" s="20">
        <v>5.01</v>
      </c>
      <c r="F211" s="20">
        <v>1.25</v>
      </c>
      <c r="G211" s="20">
        <v>51</v>
      </c>
      <c r="H211" s="24">
        <v>0</v>
      </c>
      <c r="I211" s="21">
        <v>0</v>
      </c>
      <c r="J211" s="20">
        <v>1.6</v>
      </c>
      <c r="K211" s="20">
        <v>4.08</v>
      </c>
      <c r="L211" s="20">
        <v>0.12</v>
      </c>
    </row>
    <row r="212" spans="1:12" ht="80.25" thickBot="1">
      <c r="A212" s="1">
        <v>50</v>
      </c>
      <c r="B212" s="2" t="s">
        <v>134</v>
      </c>
      <c r="C212" s="19">
        <v>200</v>
      </c>
      <c r="D212" s="20">
        <v>2.08</v>
      </c>
      <c r="E212" s="20">
        <v>0.03</v>
      </c>
      <c r="F212" s="20">
        <v>13.89</v>
      </c>
      <c r="G212" s="20">
        <v>64.13</v>
      </c>
      <c r="H212" s="21">
        <v>0.02</v>
      </c>
      <c r="I212" s="21">
        <v>0.06</v>
      </c>
      <c r="J212" s="21">
        <v>0.9</v>
      </c>
      <c r="K212" s="20">
        <v>91.07</v>
      </c>
      <c r="L212" s="20">
        <v>0.94</v>
      </c>
    </row>
    <row r="213" spans="1:12" ht="159.75" thickBot="1">
      <c r="A213" s="1" t="s">
        <v>27</v>
      </c>
      <c r="B213" s="2" t="s">
        <v>43</v>
      </c>
      <c r="C213" s="19">
        <v>75</v>
      </c>
      <c r="D213" s="20">
        <v>5.6</v>
      </c>
      <c r="E213" s="20">
        <v>1.05</v>
      </c>
      <c r="F213" s="20">
        <v>65.32</v>
      </c>
      <c r="G213" s="20">
        <v>145.6</v>
      </c>
      <c r="H213" s="20">
        <v>0.175</v>
      </c>
      <c r="I213" s="20">
        <v>0</v>
      </c>
      <c r="J213" s="20">
        <v>0</v>
      </c>
      <c r="K213" s="20">
        <v>34.31</v>
      </c>
      <c r="L213" s="20">
        <v>3.08</v>
      </c>
    </row>
    <row r="214" spans="1:12" ht="80.25" thickBot="1">
      <c r="A214" s="1" t="s">
        <v>27</v>
      </c>
      <c r="B214" s="2" t="s">
        <v>114</v>
      </c>
      <c r="C214" s="22" t="s">
        <v>89</v>
      </c>
      <c r="D214" s="20">
        <v>2.09</v>
      </c>
      <c r="E214" s="20">
        <v>0.56</v>
      </c>
      <c r="F214" s="20">
        <v>0.73</v>
      </c>
      <c r="G214" s="20">
        <v>179</v>
      </c>
      <c r="H214" s="20">
        <v>0.02</v>
      </c>
      <c r="I214" s="20">
        <v>0.7</v>
      </c>
      <c r="J214" s="20">
        <v>15.97</v>
      </c>
      <c r="K214" s="20">
        <v>36.7</v>
      </c>
      <c r="L214" s="20">
        <v>0.03</v>
      </c>
    </row>
    <row r="215" spans="1:12" ht="80.25" thickBot="1">
      <c r="A215" s="1"/>
      <c r="B215" s="2" t="s">
        <v>7</v>
      </c>
      <c r="C215" s="22"/>
      <c r="D215" s="20">
        <f aca="true" t="shared" si="30" ref="D215:L215">SUM(D213:D214)</f>
        <v>7.6899999999999995</v>
      </c>
      <c r="E215" s="20">
        <f t="shared" si="30"/>
        <v>1.61</v>
      </c>
      <c r="F215" s="20">
        <f t="shared" si="30"/>
        <v>66.05</v>
      </c>
      <c r="G215" s="20">
        <f t="shared" si="30"/>
        <v>324.6</v>
      </c>
      <c r="H215" s="20">
        <f t="shared" si="30"/>
        <v>0.19499999999999998</v>
      </c>
      <c r="I215" s="20">
        <f t="shared" si="30"/>
        <v>0.7</v>
      </c>
      <c r="J215" s="20">
        <f t="shared" si="30"/>
        <v>15.97</v>
      </c>
      <c r="K215" s="20">
        <f t="shared" si="30"/>
        <v>71.01</v>
      </c>
      <c r="L215" s="20">
        <f t="shared" si="30"/>
        <v>3.11</v>
      </c>
    </row>
    <row r="216" spans="1:12" ht="80.25" thickBot="1">
      <c r="A216" s="125" t="s">
        <v>8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7"/>
    </row>
    <row r="217" spans="1:12" ht="80.25" thickBot="1">
      <c r="A217" s="3">
        <v>9</v>
      </c>
      <c r="B217" s="46" t="s">
        <v>122</v>
      </c>
      <c r="C217" s="19">
        <v>100</v>
      </c>
      <c r="D217" s="20">
        <v>0.76</v>
      </c>
      <c r="E217" s="20">
        <v>5.49</v>
      </c>
      <c r="F217" s="20">
        <v>4.17</v>
      </c>
      <c r="G217" s="20">
        <v>69.14</v>
      </c>
      <c r="H217" s="24">
        <v>0.02</v>
      </c>
      <c r="I217" s="21">
        <v>0.02</v>
      </c>
      <c r="J217" s="20">
        <v>0.98</v>
      </c>
      <c r="K217" s="20">
        <v>11.88</v>
      </c>
      <c r="L217" s="20">
        <v>0.35</v>
      </c>
    </row>
    <row r="218" spans="1:12" ht="159.75" thickBot="1">
      <c r="A218" s="1">
        <v>13</v>
      </c>
      <c r="B218" s="46" t="s">
        <v>94</v>
      </c>
      <c r="C218" s="50" t="s">
        <v>173</v>
      </c>
      <c r="D218" s="20">
        <v>2.44</v>
      </c>
      <c r="E218" s="20">
        <v>6</v>
      </c>
      <c r="F218" s="20">
        <v>15.2</v>
      </c>
      <c r="G218" s="20">
        <v>124.6</v>
      </c>
      <c r="H218" s="20">
        <v>0.06</v>
      </c>
      <c r="I218" s="20">
        <v>0.05</v>
      </c>
      <c r="J218" s="20">
        <v>4.2</v>
      </c>
      <c r="K218" s="20">
        <v>22.14</v>
      </c>
      <c r="L218" s="20">
        <v>0.9</v>
      </c>
    </row>
    <row r="219" spans="1:12" ht="159.75" thickBot="1">
      <c r="A219" s="1">
        <v>30</v>
      </c>
      <c r="B219" s="46" t="s">
        <v>127</v>
      </c>
      <c r="C219" s="19">
        <v>250</v>
      </c>
      <c r="D219" s="20">
        <v>16.99</v>
      </c>
      <c r="E219" s="20">
        <v>10.66</v>
      </c>
      <c r="F219" s="20">
        <v>30.55</v>
      </c>
      <c r="G219" s="20">
        <v>286.12</v>
      </c>
      <c r="H219" s="20">
        <v>0.22</v>
      </c>
      <c r="I219" s="20">
        <v>0.11</v>
      </c>
      <c r="J219" s="20">
        <v>5.35</v>
      </c>
      <c r="K219" s="20">
        <v>41</v>
      </c>
      <c r="L219" s="20">
        <v>1.51</v>
      </c>
    </row>
    <row r="220" spans="1:13" ht="159.75" thickBot="1">
      <c r="A220" s="1">
        <v>59</v>
      </c>
      <c r="B220" s="46" t="s">
        <v>182</v>
      </c>
      <c r="C220" s="19">
        <v>200</v>
      </c>
      <c r="D220" s="20">
        <v>0.33</v>
      </c>
      <c r="E220" s="20">
        <v>0.2</v>
      </c>
      <c r="F220" s="20">
        <v>21.87</v>
      </c>
      <c r="G220" s="20">
        <v>90.58</v>
      </c>
      <c r="H220" s="20">
        <v>0.02</v>
      </c>
      <c r="I220" s="20">
        <v>0</v>
      </c>
      <c r="J220" s="20">
        <v>0.28</v>
      </c>
      <c r="K220" s="20">
        <v>8.46</v>
      </c>
      <c r="L220" s="20">
        <v>7.17</v>
      </c>
      <c r="M220" s="18"/>
    </row>
    <row r="221" spans="1:12" ht="159.75" thickBot="1">
      <c r="A221" s="1" t="s">
        <v>27</v>
      </c>
      <c r="B221" s="2" t="s">
        <v>43</v>
      </c>
      <c r="C221" s="19">
        <v>75</v>
      </c>
      <c r="D221" s="20">
        <v>5.6</v>
      </c>
      <c r="E221" s="20">
        <v>1.05</v>
      </c>
      <c r="F221" s="20">
        <v>65.32</v>
      </c>
      <c r="G221" s="20">
        <v>145.6</v>
      </c>
      <c r="H221" s="20">
        <v>0.175</v>
      </c>
      <c r="I221" s="20">
        <v>0</v>
      </c>
      <c r="J221" s="20">
        <v>0</v>
      </c>
      <c r="K221" s="20">
        <v>34.31</v>
      </c>
      <c r="L221" s="20">
        <v>3.08</v>
      </c>
    </row>
    <row r="222" spans="1:12" ht="159.75" thickBot="1">
      <c r="A222" s="1" t="s">
        <v>27</v>
      </c>
      <c r="B222" s="2" t="s">
        <v>47</v>
      </c>
      <c r="C222" s="19">
        <v>90</v>
      </c>
      <c r="D222" s="20">
        <v>3.43</v>
      </c>
      <c r="E222" s="20">
        <v>0.7</v>
      </c>
      <c r="F222" s="20">
        <v>59.21</v>
      </c>
      <c r="G222" s="20">
        <v>140</v>
      </c>
      <c r="H222" s="20">
        <v>0.063</v>
      </c>
      <c r="I222" s="20">
        <v>0</v>
      </c>
      <c r="J222" s="20">
        <v>0</v>
      </c>
      <c r="K222" s="20">
        <v>23.16</v>
      </c>
      <c r="L222" s="20">
        <v>2.03</v>
      </c>
    </row>
    <row r="223" spans="1:12" ht="80.25" thickBot="1">
      <c r="A223" s="3"/>
      <c r="B223" s="4" t="s">
        <v>22</v>
      </c>
      <c r="C223" s="19"/>
      <c r="D223" s="27">
        <f aca="true" t="shared" si="31" ref="D223:L223">SUM(D217:D222)</f>
        <v>29.549999999999997</v>
      </c>
      <c r="E223" s="27">
        <f t="shared" si="31"/>
        <v>24.099999999999998</v>
      </c>
      <c r="F223" s="27">
        <f t="shared" si="31"/>
        <v>196.32000000000002</v>
      </c>
      <c r="G223" s="27">
        <f t="shared" si="31"/>
        <v>856.0400000000001</v>
      </c>
      <c r="H223" s="27">
        <f t="shared" si="31"/>
        <v>0.558</v>
      </c>
      <c r="I223" s="27">
        <f t="shared" si="31"/>
        <v>0.18</v>
      </c>
      <c r="J223" s="27">
        <f t="shared" si="31"/>
        <v>10.809999999999999</v>
      </c>
      <c r="K223" s="27">
        <f t="shared" si="31"/>
        <v>140.95000000000002</v>
      </c>
      <c r="L223" s="27">
        <f t="shared" si="31"/>
        <v>15.04</v>
      </c>
    </row>
    <row r="224" spans="1:12" ht="80.25" customHeight="1" thickBot="1">
      <c r="A224" s="130" t="s">
        <v>166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2"/>
    </row>
    <row r="225" spans="1:12" ht="80.25" thickBot="1">
      <c r="A225" s="57" t="s">
        <v>27</v>
      </c>
      <c r="B225" s="46" t="s">
        <v>208</v>
      </c>
      <c r="C225" s="19">
        <v>70</v>
      </c>
      <c r="D225" s="20">
        <v>4.6</v>
      </c>
      <c r="E225" s="20">
        <v>8.55</v>
      </c>
      <c r="F225" s="20">
        <v>43.35</v>
      </c>
      <c r="G225" s="20">
        <v>268.75</v>
      </c>
      <c r="H225" s="20">
        <v>0.06</v>
      </c>
      <c r="I225" s="20">
        <v>0.02</v>
      </c>
      <c r="J225" s="20">
        <v>0</v>
      </c>
      <c r="K225" s="20">
        <v>9.82</v>
      </c>
      <c r="L225" s="20">
        <v>0.61</v>
      </c>
    </row>
    <row r="226" spans="1:12" ht="167.25" customHeight="1" thickBot="1">
      <c r="A226" s="1">
        <v>61</v>
      </c>
      <c r="B226" s="46" t="s">
        <v>57</v>
      </c>
      <c r="C226" s="19">
        <v>200</v>
      </c>
      <c r="D226" s="20">
        <v>0</v>
      </c>
      <c r="E226" s="20">
        <v>0</v>
      </c>
      <c r="F226" s="20">
        <v>19.4</v>
      </c>
      <c r="G226" s="20">
        <v>75</v>
      </c>
      <c r="H226" s="20">
        <v>0.6</v>
      </c>
      <c r="I226" s="20">
        <v>0.34</v>
      </c>
      <c r="J226" s="20">
        <v>20</v>
      </c>
      <c r="K226" s="20">
        <v>0.2</v>
      </c>
      <c r="L226" s="20">
        <v>0</v>
      </c>
    </row>
    <row r="227" spans="1:12" ht="80.25" thickBot="1">
      <c r="A227" s="1"/>
      <c r="B227" s="2" t="s">
        <v>22</v>
      </c>
      <c r="C227" s="22"/>
      <c r="D227" s="20">
        <f aca="true" t="shared" si="32" ref="D227:L227">SUM(D225:D226)</f>
        <v>4.6</v>
      </c>
      <c r="E227" s="20">
        <f t="shared" si="32"/>
        <v>8.55</v>
      </c>
      <c r="F227" s="20">
        <f t="shared" si="32"/>
        <v>62.75</v>
      </c>
      <c r="G227" s="20">
        <f t="shared" si="32"/>
        <v>343.75</v>
      </c>
      <c r="H227" s="20">
        <f t="shared" si="32"/>
        <v>0.6599999999999999</v>
      </c>
      <c r="I227" s="20">
        <f t="shared" si="32"/>
        <v>0.36000000000000004</v>
      </c>
      <c r="J227" s="20">
        <f t="shared" si="32"/>
        <v>20</v>
      </c>
      <c r="K227" s="20">
        <f t="shared" si="32"/>
        <v>10.02</v>
      </c>
      <c r="L227" s="20">
        <f t="shared" si="32"/>
        <v>0.61</v>
      </c>
    </row>
    <row r="228" spans="1:12" ht="93.75" thickBot="1">
      <c r="A228" s="1"/>
      <c r="B228" s="2"/>
      <c r="C228" s="22"/>
      <c r="D228" s="9" t="s">
        <v>0</v>
      </c>
      <c r="E228" s="10" t="s">
        <v>1</v>
      </c>
      <c r="F228" s="10" t="s">
        <v>2</v>
      </c>
      <c r="G228" s="28" t="s">
        <v>3</v>
      </c>
      <c r="H228" s="11" t="s">
        <v>72</v>
      </c>
      <c r="I228" s="11" t="s">
        <v>73</v>
      </c>
      <c r="J228" s="10" t="s">
        <v>5</v>
      </c>
      <c r="K228" s="10" t="s">
        <v>18</v>
      </c>
      <c r="L228" s="10" t="s">
        <v>4</v>
      </c>
    </row>
    <row r="229" spans="1:12" ht="80.25" thickBot="1">
      <c r="A229" s="1"/>
      <c r="B229" s="29" t="s">
        <v>10</v>
      </c>
      <c r="C229" s="22"/>
      <c r="D229" s="20">
        <f aca="true" t="shared" si="33" ref="D229:L229">SUM(D215+D227+D223)</f>
        <v>41.839999999999996</v>
      </c>
      <c r="E229" s="20">
        <f t="shared" si="33"/>
        <v>34.26</v>
      </c>
      <c r="F229" s="20">
        <f t="shared" si="33"/>
        <v>325.12</v>
      </c>
      <c r="G229" s="20">
        <f t="shared" si="33"/>
        <v>1524.39</v>
      </c>
      <c r="H229" s="20">
        <f t="shared" si="33"/>
        <v>1.4129999999999998</v>
      </c>
      <c r="I229" s="20">
        <f t="shared" si="33"/>
        <v>1.24</v>
      </c>
      <c r="J229" s="20">
        <f t="shared" si="33"/>
        <v>46.78</v>
      </c>
      <c r="K229" s="20">
        <f t="shared" si="33"/>
        <v>221.98000000000002</v>
      </c>
      <c r="L229" s="20">
        <f t="shared" si="33"/>
        <v>18.759999999999998</v>
      </c>
    </row>
    <row r="230" spans="1:12" ht="104.25" customHeight="1" thickBot="1">
      <c r="A230" s="1"/>
      <c r="B230" s="29" t="s">
        <v>11</v>
      </c>
      <c r="C230" s="22"/>
      <c r="D230" s="20">
        <v>63</v>
      </c>
      <c r="E230" s="20">
        <v>64.4</v>
      </c>
      <c r="F230" s="20">
        <v>268.1</v>
      </c>
      <c r="G230" s="20">
        <v>1899.1</v>
      </c>
      <c r="H230" s="20">
        <v>0.98</v>
      </c>
      <c r="I230" s="20">
        <v>1.12</v>
      </c>
      <c r="J230" s="20">
        <v>49</v>
      </c>
      <c r="K230" s="20">
        <v>840</v>
      </c>
      <c r="L230" s="20">
        <v>11.9</v>
      </c>
    </row>
    <row r="231" spans="1:12" ht="170.25" customHeight="1" thickBot="1">
      <c r="A231" s="13"/>
      <c r="B231" s="30" t="s">
        <v>12</v>
      </c>
      <c r="C231" s="10"/>
      <c r="D231" s="31">
        <f aca="true" t="shared" si="34" ref="D231:L231">D229*100/D230</f>
        <v>66.41269841269842</v>
      </c>
      <c r="E231" s="31">
        <f t="shared" si="34"/>
        <v>53.19875776397515</v>
      </c>
      <c r="F231" s="31">
        <f t="shared" si="34"/>
        <v>121.26818351361432</v>
      </c>
      <c r="G231" s="31">
        <f t="shared" si="34"/>
        <v>80.26907482491707</v>
      </c>
      <c r="H231" s="31">
        <f t="shared" si="34"/>
        <v>144.18367346938774</v>
      </c>
      <c r="I231" s="31">
        <f t="shared" si="34"/>
        <v>110.71428571428571</v>
      </c>
      <c r="J231" s="31">
        <f t="shared" si="34"/>
        <v>95.46938775510205</v>
      </c>
      <c r="K231" s="31">
        <f t="shared" si="34"/>
        <v>26.426190476190477</v>
      </c>
      <c r="L231" s="31">
        <f t="shared" si="34"/>
        <v>157.6470588235294</v>
      </c>
    </row>
    <row r="232" spans="1:12" ht="7.5" customHeight="1">
      <c r="A232" s="32"/>
      <c r="B232" s="8"/>
      <c r="C232" s="33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79.5">
      <c r="A233" s="32"/>
      <c r="B233" s="6" t="s">
        <v>54</v>
      </c>
      <c r="C233" s="6"/>
      <c r="E233" s="34"/>
      <c r="F233" s="34"/>
      <c r="G233" s="34"/>
      <c r="H233" s="34"/>
      <c r="I233" s="34"/>
      <c r="J233" s="34"/>
      <c r="K233" s="34"/>
      <c r="L233" s="34"/>
    </row>
    <row r="234" spans="1:12" ht="7.5" customHeight="1">
      <c r="A234" s="32"/>
      <c r="B234" s="8"/>
      <c r="C234" s="33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79.5">
      <c r="A235" s="139" t="s">
        <v>142</v>
      </c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</row>
    <row r="236" spans="1:12" ht="79.5">
      <c r="A236" s="139" t="s">
        <v>38</v>
      </c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</row>
    <row r="237" spans="1:12" ht="76.5" customHeight="1" thickBot="1">
      <c r="A237" s="141" t="s">
        <v>133</v>
      </c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</row>
    <row r="238" spans="1:12" ht="80.25" hidden="1" thickBot="1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1:12" ht="80.25" thickBot="1">
      <c r="A239" s="135" t="s">
        <v>23</v>
      </c>
      <c r="B239" s="121" t="s">
        <v>40</v>
      </c>
      <c r="C239" s="137" t="s">
        <v>14</v>
      </c>
      <c r="D239" s="125" t="s">
        <v>15</v>
      </c>
      <c r="E239" s="126"/>
      <c r="F239" s="127"/>
      <c r="G239" s="121" t="s">
        <v>41</v>
      </c>
      <c r="H239" s="125" t="s">
        <v>16</v>
      </c>
      <c r="I239" s="126"/>
      <c r="J239" s="127"/>
      <c r="K239" s="125" t="s">
        <v>17</v>
      </c>
      <c r="L239" s="127"/>
    </row>
    <row r="240" spans="1:12" ht="93.75" thickBot="1">
      <c r="A240" s="136"/>
      <c r="B240" s="122"/>
      <c r="C240" s="138"/>
      <c r="D240" s="9" t="s">
        <v>0</v>
      </c>
      <c r="E240" s="10" t="s">
        <v>1</v>
      </c>
      <c r="F240" s="10" t="s">
        <v>2</v>
      </c>
      <c r="G240" s="122"/>
      <c r="H240" s="11" t="s">
        <v>72</v>
      </c>
      <c r="I240" s="36" t="s">
        <v>73</v>
      </c>
      <c r="J240" s="10" t="s">
        <v>5</v>
      </c>
      <c r="K240" s="10" t="s">
        <v>18</v>
      </c>
      <c r="L240" s="10" t="s">
        <v>4</v>
      </c>
    </row>
    <row r="241" spans="1:12" ht="80.25" thickBot="1">
      <c r="A241" s="37">
        <v>1</v>
      </c>
      <c r="B241" s="14">
        <v>2</v>
      </c>
      <c r="C241" s="15">
        <v>3</v>
      </c>
      <c r="D241" s="38">
        <v>4</v>
      </c>
      <c r="E241" s="14">
        <v>5</v>
      </c>
      <c r="F241" s="14">
        <v>6</v>
      </c>
      <c r="G241" s="14">
        <v>7</v>
      </c>
      <c r="H241" s="39">
        <v>8</v>
      </c>
      <c r="I241" s="14">
        <v>9</v>
      </c>
      <c r="J241" s="14">
        <v>10</v>
      </c>
      <c r="K241" s="39">
        <v>11</v>
      </c>
      <c r="L241" s="14">
        <v>12</v>
      </c>
    </row>
    <row r="242" spans="1:12" ht="80.25" thickBot="1">
      <c r="A242" s="125" t="s">
        <v>6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7"/>
    </row>
    <row r="243" spans="1:12" ht="80.25" thickBot="1">
      <c r="A243" s="1">
        <v>21</v>
      </c>
      <c r="B243" s="48" t="s">
        <v>35</v>
      </c>
      <c r="C243" s="19">
        <v>250</v>
      </c>
      <c r="D243" s="27">
        <v>5.95</v>
      </c>
      <c r="E243" s="27">
        <v>2.2</v>
      </c>
      <c r="F243" s="27">
        <v>18.92</v>
      </c>
      <c r="G243" s="27">
        <v>97.78</v>
      </c>
      <c r="H243" s="27">
        <v>0.1</v>
      </c>
      <c r="I243" s="27">
        <v>0.19</v>
      </c>
      <c r="J243" s="27">
        <v>1.13</v>
      </c>
      <c r="K243" s="27">
        <v>378.08</v>
      </c>
      <c r="L243" s="27">
        <v>0.55</v>
      </c>
    </row>
    <row r="244" spans="1:12" ht="159.75" thickBot="1">
      <c r="A244" s="3">
        <v>71</v>
      </c>
      <c r="B244" s="45" t="s">
        <v>197</v>
      </c>
      <c r="C244" s="51">
        <v>108</v>
      </c>
      <c r="D244" s="27">
        <v>12.61</v>
      </c>
      <c r="E244" s="27">
        <v>12.67</v>
      </c>
      <c r="F244" s="27">
        <v>24.05</v>
      </c>
      <c r="G244" s="27">
        <v>260.67</v>
      </c>
      <c r="H244" s="27">
        <v>0.05</v>
      </c>
      <c r="I244" s="27">
        <v>0.09</v>
      </c>
      <c r="J244" s="27">
        <v>0</v>
      </c>
      <c r="K244" s="27">
        <v>25.35</v>
      </c>
      <c r="L244" s="27">
        <v>1.35</v>
      </c>
    </row>
    <row r="245" spans="1:12" ht="80.25" thickBot="1">
      <c r="A245" s="1">
        <v>53</v>
      </c>
      <c r="B245" s="46" t="s">
        <v>13</v>
      </c>
      <c r="C245" s="19">
        <v>200</v>
      </c>
      <c r="D245" s="27">
        <v>2.61</v>
      </c>
      <c r="E245" s="27">
        <v>0.45</v>
      </c>
      <c r="F245" s="27">
        <v>25.95</v>
      </c>
      <c r="G245" s="27">
        <v>118.29</v>
      </c>
      <c r="H245" s="27">
        <v>0.03</v>
      </c>
      <c r="I245" s="27">
        <v>0.07</v>
      </c>
      <c r="J245" s="27">
        <v>0.65</v>
      </c>
      <c r="K245" s="27">
        <v>117.39</v>
      </c>
      <c r="L245" s="27">
        <v>0.51</v>
      </c>
    </row>
    <row r="246" spans="1:12" ht="80.25" thickBot="1">
      <c r="A246" s="1" t="s">
        <v>27</v>
      </c>
      <c r="B246" s="2" t="s">
        <v>25</v>
      </c>
      <c r="C246" s="22" t="s">
        <v>89</v>
      </c>
      <c r="D246" s="20">
        <v>5.67</v>
      </c>
      <c r="E246" s="20">
        <v>1.18</v>
      </c>
      <c r="F246" s="20">
        <v>68</v>
      </c>
      <c r="G246" s="20">
        <v>172</v>
      </c>
      <c r="H246" s="20">
        <v>0.01</v>
      </c>
      <c r="I246" s="20">
        <v>0.89</v>
      </c>
      <c r="J246" s="20">
        <v>45.77</v>
      </c>
      <c r="K246" s="20">
        <v>38</v>
      </c>
      <c r="L246" s="20">
        <v>0.04</v>
      </c>
    </row>
    <row r="247" spans="1:13" s="18" customFormat="1" ht="80.25" thickBot="1">
      <c r="A247" s="3"/>
      <c r="B247" s="4" t="s">
        <v>22</v>
      </c>
      <c r="C247" s="19"/>
      <c r="D247" s="27">
        <f aca="true" t="shared" si="35" ref="D247:L247">SUM(D244:D246)</f>
        <v>20.89</v>
      </c>
      <c r="E247" s="27">
        <f t="shared" si="35"/>
        <v>14.299999999999999</v>
      </c>
      <c r="F247" s="27">
        <f t="shared" si="35"/>
        <v>118</v>
      </c>
      <c r="G247" s="27">
        <f t="shared" si="35"/>
        <v>550.96</v>
      </c>
      <c r="H247" s="27">
        <f t="shared" si="35"/>
        <v>0.09</v>
      </c>
      <c r="I247" s="27">
        <f t="shared" si="35"/>
        <v>1.05</v>
      </c>
      <c r="J247" s="27">
        <f t="shared" si="35"/>
        <v>46.42</v>
      </c>
      <c r="K247" s="27">
        <f t="shared" si="35"/>
        <v>180.74</v>
      </c>
      <c r="L247" s="27">
        <f t="shared" si="35"/>
        <v>1.9000000000000001</v>
      </c>
      <c r="M247" s="6"/>
    </row>
    <row r="248" spans="1:12" ht="80.25" thickBot="1">
      <c r="A248" s="125" t="s">
        <v>8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7"/>
    </row>
    <row r="249" spans="1:12" ht="170.25" customHeight="1" thickBot="1">
      <c r="A249" s="3">
        <v>5</v>
      </c>
      <c r="B249" s="47" t="s">
        <v>123</v>
      </c>
      <c r="C249" s="49" t="s">
        <v>20</v>
      </c>
      <c r="D249" s="20">
        <v>10.09</v>
      </c>
      <c r="E249" s="20">
        <v>9.54</v>
      </c>
      <c r="F249" s="20">
        <v>3.3</v>
      </c>
      <c r="G249" s="20">
        <v>140</v>
      </c>
      <c r="H249" s="20">
        <v>0</v>
      </c>
      <c r="I249" s="20">
        <v>0</v>
      </c>
      <c r="J249" s="20">
        <v>4.4</v>
      </c>
      <c r="K249" s="20">
        <v>53.07</v>
      </c>
      <c r="L249" s="20">
        <v>0.91</v>
      </c>
    </row>
    <row r="250" spans="1:12" ht="149.25" customHeight="1" thickBot="1">
      <c r="A250" s="1">
        <v>20</v>
      </c>
      <c r="B250" s="2" t="s">
        <v>136</v>
      </c>
      <c r="C250" s="23" t="s">
        <v>173</v>
      </c>
      <c r="D250" s="20">
        <v>2.09</v>
      </c>
      <c r="E250" s="20">
        <v>5.69</v>
      </c>
      <c r="F250" s="20">
        <v>7.17</v>
      </c>
      <c r="G250" s="20">
        <v>88.28</v>
      </c>
      <c r="H250" s="20">
        <v>0.02</v>
      </c>
      <c r="I250" s="20">
        <v>0.04</v>
      </c>
      <c r="J250" s="20">
        <v>8.33</v>
      </c>
      <c r="K250" s="20">
        <v>30.25</v>
      </c>
      <c r="L250" s="20">
        <v>0.73</v>
      </c>
    </row>
    <row r="251" spans="1:12" ht="80.25" thickBot="1">
      <c r="A251" s="57" t="s">
        <v>199</v>
      </c>
      <c r="B251" s="46" t="s">
        <v>200</v>
      </c>
      <c r="C251" s="50" t="s">
        <v>61</v>
      </c>
      <c r="D251" s="20">
        <v>69.58</v>
      </c>
      <c r="E251" s="20">
        <v>32.1</v>
      </c>
      <c r="F251" s="20">
        <v>39.69</v>
      </c>
      <c r="G251" s="20">
        <v>525.99</v>
      </c>
      <c r="H251" s="20">
        <v>0</v>
      </c>
      <c r="I251" s="20">
        <v>0</v>
      </c>
      <c r="J251" s="20">
        <v>2.49</v>
      </c>
      <c r="K251" s="20">
        <v>95.05</v>
      </c>
      <c r="L251" s="20">
        <v>0.01</v>
      </c>
    </row>
    <row r="252" spans="1:12" ht="80.25" thickBot="1">
      <c r="A252" s="1">
        <v>57</v>
      </c>
      <c r="B252" s="2" t="s">
        <v>26</v>
      </c>
      <c r="C252" s="19">
        <v>200</v>
      </c>
      <c r="D252" s="20">
        <v>1.36</v>
      </c>
      <c r="E252" s="20">
        <v>0</v>
      </c>
      <c r="F252" s="20">
        <v>29.02</v>
      </c>
      <c r="G252" s="20">
        <v>121.52</v>
      </c>
      <c r="H252" s="20">
        <v>0</v>
      </c>
      <c r="I252" s="20">
        <v>0</v>
      </c>
      <c r="J252" s="20">
        <v>0</v>
      </c>
      <c r="K252" s="20">
        <v>0.68</v>
      </c>
      <c r="L252" s="20">
        <v>0.1</v>
      </c>
    </row>
    <row r="253" spans="1:12" ht="159.75" thickBot="1">
      <c r="A253" s="1" t="s">
        <v>27</v>
      </c>
      <c r="B253" s="2" t="s">
        <v>43</v>
      </c>
      <c r="C253" s="19">
        <v>75</v>
      </c>
      <c r="D253" s="20">
        <v>5.6</v>
      </c>
      <c r="E253" s="20">
        <v>1.05</v>
      </c>
      <c r="F253" s="20">
        <v>65.32</v>
      </c>
      <c r="G253" s="20">
        <v>145.6</v>
      </c>
      <c r="H253" s="20">
        <v>0.175</v>
      </c>
      <c r="I253" s="20">
        <v>0</v>
      </c>
      <c r="J253" s="20">
        <v>0</v>
      </c>
      <c r="K253" s="20">
        <v>34.31</v>
      </c>
      <c r="L253" s="20">
        <v>3.08</v>
      </c>
    </row>
    <row r="254" spans="1:12" ht="159.75" thickBot="1">
      <c r="A254" s="1" t="s">
        <v>27</v>
      </c>
      <c r="B254" s="2" t="s">
        <v>47</v>
      </c>
      <c r="C254" s="19">
        <v>90</v>
      </c>
      <c r="D254" s="20">
        <v>3.43</v>
      </c>
      <c r="E254" s="20">
        <v>0.7</v>
      </c>
      <c r="F254" s="20">
        <v>59.21</v>
      </c>
      <c r="G254" s="20">
        <v>140</v>
      </c>
      <c r="H254" s="20">
        <v>0.063</v>
      </c>
      <c r="I254" s="20">
        <v>0</v>
      </c>
      <c r="J254" s="20">
        <v>0</v>
      </c>
      <c r="K254" s="20">
        <v>23.16</v>
      </c>
      <c r="L254" s="20">
        <v>2.03</v>
      </c>
    </row>
    <row r="255" spans="1:13" s="18" customFormat="1" ht="80.25" thickBot="1">
      <c r="A255" s="3"/>
      <c r="B255" s="4" t="s">
        <v>22</v>
      </c>
      <c r="C255" s="19"/>
      <c r="D255" s="27">
        <f aca="true" t="shared" si="36" ref="D255:L255">SUM(D249:D254)</f>
        <v>92.14999999999999</v>
      </c>
      <c r="E255" s="27">
        <f t="shared" si="36"/>
        <v>49.08</v>
      </c>
      <c r="F255" s="27">
        <f t="shared" si="36"/>
        <v>203.71</v>
      </c>
      <c r="G255" s="27">
        <f t="shared" si="36"/>
        <v>1161.3899999999999</v>
      </c>
      <c r="H255" s="27">
        <f t="shared" si="36"/>
        <v>0.258</v>
      </c>
      <c r="I255" s="27">
        <f t="shared" si="36"/>
        <v>0.04</v>
      </c>
      <c r="J255" s="27">
        <f t="shared" si="36"/>
        <v>15.22</v>
      </c>
      <c r="K255" s="27">
        <f t="shared" si="36"/>
        <v>236.52</v>
      </c>
      <c r="L255" s="27">
        <f t="shared" si="36"/>
        <v>6.859999999999999</v>
      </c>
      <c r="M255" s="6"/>
    </row>
    <row r="256" spans="1:12" ht="80.25" customHeight="1" thickBot="1">
      <c r="A256" s="130" t="s">
        <v>166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2"/>
    </row>
    <row r="257" spans="1:12" ht="98.25" customHeight="1" thickBot="1">
      <c r="A257" s="1">
        <v>70</v>
      </c>
      <c r="B257" s="46" t="s">
        <v>216</v>
      </c>
      <c r="C257" s="19">
        <v>70</v>
      </c>
      <c r="D257" s="20">
        <v>3.78</v>
      </c>
      <c r="E257" s="20">
        <v>4.55</v>
      </c>
      <c r="F257" s="20">
        <v>39.17</v>
      </c>
      <c r="G257" s="20">
        <v>212.74</v>
      </c>
      <c r="H257" s="20">
        <v>0.05</v>
      </c>
      <c r="I257" s="20">
        <v>0.04</v>
      </c>
      <c r="J257" s="20">
        <v>0</v>
      </c>
      <c r="K257" s="20">
        <v>12.36</v>
      </c>
      <c r="L257" s="20">
        <v>0.99</v>
      </c>
    </row>
    <row r="258" spans="1:12" ht="80.25" thickBot="1">
      <c r="A258" s="1">
        <v>52</v>
      </c>
      <c r="B258" s="46" t="s">
        <v>9</v>
      </c>
      <c r="C258" s="19">
        <v>200</v>
      </c>
      <c r="D258" s="20">
        <v>0.07</v>
      </c>
      <c r="E258" s="20">
        <v>0.01</v>
      </c>
      <c r="F258" s="20">
        <v>15.31</v>
      </c>
      <c r="G258" s="20">
        <v>61.61</v>
      </c>
      <c r="H258" s="21">
        <v>0</v>
      </c>
      <c r="I258" s="21">
        <v>0</v>
      </c>
      <c r="J258" s="21">
        <v>1.16</v>
      </c>
      <c r="K258" s="20">
        <v>2.92</v>
      </c>
      <c r="L258" s="20">
        <v>0.9</v>
      </c>
    </row>
    <row r="259" spans="1:12" ht="80.25" thickBot="1">
      <c r="A259" s="1"/>
      <c r="B259" s="2" t="s">
        <v>22</v>
      </c>
      <c r="C259" s="22"/>
      <c r="D259" s="20">
        <f aca="true" t="shared" si="37" ref="D259:L259">SUM(D257:D257)</f>
        <v>3.78</v>
      </c>
      <c r="E259" s="20">
        <f t="shared" si="37"/>
        <v>4.55</v>
      </c>
      <c r="F259" s="20">
        <f t="shared" si="37"/>
        <v>39.17</v>
      </c>
      <c r="G259" s="20">
        <f t="shared" si="37"/>
        <v>212.74</v>
      </c>
      <c r="H259" s="20">
        <f t="shared" si="37"/>
        <v>0.05</v>
      </c>
      <c r="I259" s="20">
        <f t="shared" si="37"/>
        <v>0.04</v>
      </c>
      <c r="J259" s="20">
        <f t="shared" si="37"/>
        <v>0</v>
      </c>
      <c r="K259" s="20">
        <f t="shared" si="37"/>
        <v>12.36</v>
      </c>
      <c r="L259" s="20">
        <f t="shared" si="37"/>
        <v>0.99</v>
      </c>
    </row>
    <row r="260" spans="1:12" ht="93.75" thickBot="1">
      <c r="A260" s="1"/>
      <c r="B260" s="2"/>
      <c r="C260" s="22"/>
      <c r="D260" s="9" t="s">
        <v>0</v>
      </c>
      <c r="E260" s="10" t="s">
        <v>1</v>
      </c>
      <c r="F260" s="10" t="s">
        <v>2</v>
      </c>
      <c r="G260" s="28" t="s">
        <v>3</v>
      </c>
      <c r="H260" s="11" t="s">
        <v>72</v>
      </c>
      <c r="I260" s="11" t="s">
        <v>73</v>
      </c>
      <c r="J260" s="10" t="s">
        <v>5</v>
      </c>
      <c r="K260" s="10" t="s">
        <v>18</v>
      </c>
      <c r="L260" s="10" t="s">
        <v>4</v>
      </c>
    </row>
    <row r="261" spans="1:12" ht="80.25" thickBot="1">
      <c r="A261" s="1"/>
      <c r="B261" s="29" t="s">
        <v>10</v>
      </c>
      <c r="C261" s="22"/>
      <c r="D261" s="20">
        <f aca="true" t="shared" si="38" ref="D261:L261">SUM(D247+D259+D255)</f>
        <v>116.82</v>
      </c>
      <c r="E261" s="20">
        <f t="shared" si="38"/>
        <v>67.92999999999999</v>
      </c>
      <c r="F261" s="20">
        <f t="shared" si="38"/>
        <v>360.88</v>
      </c>
      <c r="G261" s="20">
        <f t="shared" si="38"/>
        <v>1925.09</v>
      </c>
      <c r="H261" s="20">
        <f t="shared" si="38"/>
        <v>0.398</v>
      </c>
      <c r="I261" s="20">
        <f t="shared" si="38"/>
        <v>1.1300000000000001</v>
      </c>
      <c r="J261" s="20">
        <f t="shared" si="38"/>
        <v>61.64</v>
      </c>
      <c r="K261" s="20">
        <f t="shared" si="38"/>
        <v>429.62</v>
      </c>
      <c r="L261" s="20">
        <f t="shared" si="38"/>
        <v>9.75</v>
      </c>
    </row>
    <row r="262" spans="1:12" ht="104.25" customHeight="1" thickBot="1">
      <c r="A262" s="1"/>
      <c r="B262" s="29" t="s">
        <v>11</v>
      </c>
      <c r="C262" s="22"/>
      <c r="D262" s="20">
        <v>63</v>
      </c>
      <c r="E262" s="20">
        <v>64.4</v>
      </c>
      <c r="F262" s="20">
        <v>268.1</v>
      </c>
      <c r="G262" s="20">
        <v>1899.1</v>
      </c>
      <c r="H262" s="20">
        <v>0.98</v>
      </c>
      <c r="I262" s="20">
        <v>1.12</v>
      </c>
      <c r="J262" s="20">
        <v>49</v>
      </c>
      <c r="K262" s="20">
        <v>840</v>
      </c>
      <c r="L262" s="20">
        <v>11.9</v>
      </c>
    </row>
    <row r="263" spans="1:12" ht="173.25" customHeight="1" thickBot="1">
      <c r="A263" s="13"/>
      <c r="B263" s="30" t="s">
        <v>12</v>
      </c>
      <c r="C263" s="10"/>
      <c r="D263" s="31">
        <f aca="true" t="shared" si="39" ref="D263:L263">D261*100/D262</f>
        <v>185.42857142857142</v>
      </c>
      <c r="E263" s="31">
        <f t="shared" si="39"/>
        <v>105.48136645962731</v>
      </c>
      <c r="F263" s="31">
        <f t="shared" si="39"/>
        <v>134.60649011562847</v>
      </c>
      <c r="G263" s="31">
        <f t="shared" si="39"/>
        <v>101.36854299404982</v>
      </c>
      <c r="H263" s="31">
        <f t="shared" si="39"/>
        <v>40.61224489795919</v>
      </c>
      <c r="I263" s="31">
        <f t="shared" si="39"/>
        <v>100.89285714285715</v>
      </c>
      <c r="J263" s="31">
        <f t="shared" si="39"/>
        <v>125.79591836734694</v>
      </c>
      <c r="K263" s="31">
        <f t="shared" si="39"/>
        <v>51.14523809523809</v>
      </c>
      <c r="L263" s="31">
        <f t="shared" si="39"/>
        <v>81.9327731092437</v>
      </c>
    </row>
    <row r="264" spans="1:12" ht="126" customHeight="1">
      <c r="A264" s="32"/>
      <c r="B264" s="6" t="s">
        <v>54</v>
      </c>
      <c r="C264" s="6"/>
      <c r="E264" s="34"/>
      <c r="F264" s="34"/>
      <c r="G264" s="34"/>
      <c r="H264" s="34"/>
      <c r="I264" s="34"/>
      <c r="J264" s="34"/>
      <c r="K264" s="34"/>
      <c r="L264" s="34"/>
    </row>
    <row r="265" spans="1:12" ht="10.5" customHeight="1">
      <c r="A265" s="32"/>
      <c r="B265" s="8"/>
      <c r="C265" s="33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79.5">
      <c r="A266" s="139" t="s">
        <v>145</v>
      </c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</row>
    <row r="267" spans="1:12" ht="81" customHeight="1">
      <c r="A267" s="139" t="s">
        <v>42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</row>
    <row r="268" spans="1:12" ht="70.5" customHeight="1" thickBot="1">
      <c r="A268" s="141" t="s">
        <v>133</v>
      </c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</row>
    <row r="269" spans="1:12" ht="80.25" hidden="1" thickBot="1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1:12" ht="80.25" thickBot="1">
      <c r="A270" s="135" t="s">
        <v>23</v>
      </c>
      <c r="B270" s="121" t="s">
        <v>40</v>
      </c>
      <c r="C270" s="137" t="s">
        <v>14</v>
      </c>
      <c r="D270" s="125" t="s">
        <v>15</v>
      </c>
      <c r="E270" s="126"/>
      <c r="F270" s="127"/>
      <c r="G270" s="121" t="s">
        <v>41</v>
      </c>
      <c r="H270" s="125" t="s">
        <v>16</v>
      </c>
      <c r="I270" s="126"/>
      <c r="J270" s="127"/>
      <c r="K270" s="125" t="s">
        <v>17</v>
      </c>
      <c r="L270" s="127"/>
    </row>
    <row r="271" spans="1:12" ht="93.75" thickBot="1">
      <c r="A271" s="136"/>
      <c r="B271" s="122"/>
      <c r="C271" s="138"/>
      <c r="D271" s="9" t="s">
        <v>0</v>
      </c>
      <c r="E271" s="10" t="s">
        <v>1</v>
      </c>
      <c r="F271" s="10" t="s">
        <v>2</v>
      </c>
      <c r="G271" s="122"/>
      <c r="H271" s="11" t="s">
        <v>72</v>
      </c>
      <c r="I271" s="36" t="s">
        <v>73</v>
      </c>
      <c r="J271" s="10" t="s">
        <v>5</v>
      </c>
      <c r="K271" s="10" t="s">
        <v>18</v>
      </c>
      <c r="L271" s="10" t="s">
        <v>4</v>
      </c>
    </row>
    <row r="272" spans="1:12" ht="80.25" thickBot="1">
      <c r="A272" s="13">
        <v>1</v>
      </c>
      <c r="B272" s="14">
        <v>2</v>
      </c>
      <c r="C272" s="15">
        <v>3</v>
      </c>
      <c r="D272" s="16">
        <v>4</v>
      </c>
      <c r="E272" s="14">
        <v>5</v>
      </c>
      <c r="F272" s="14">
        <v>6</v>
      </c>
      <c r="G272" s="14">
        <v>7</v>
      </c>
      <c r="H272" s="17">
        <v>8</v>
      </c>
      <c r="I272" s="14">
        <v>9</v>
      </c>
      <c r="J272" s="14">
        <v>10</v>
      </c>
      <c r="K272" s="17">
        <v>11</v>
      </c>
      <c r="L272" s="14">
        <v>12</v>
      </c>
    </row>
    <row r="273" spans="1:12" ht="80.25" thickBot="1">
      <c r="A273" s="125" t="s">
        <v>6</v>
      </c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7"/>
    </row>
    <row r="274" spans="1:12" ht="159.75" thickBot="1">
      <c r="A274" s="1">
        <v>36</v>
      </c>
      <c r="B274" s="46" t="s">
        <v>129</v>
      </c>
      <c r="C274" s="50" t="s">
        <v>174</v>
      </c>
      <c r="D274" s="20">
        <v>14.86</v>
      </c>
      <c r="E274" s="20">
        <v>12.42</v>
      </c>
      <c r="F274" s="20">
        <v>19.68</v>
      </c>
      <c r="G274" s="20">
        <v>250</v>
      </c>
      <c r="H274" s="20">
        <v>0.05</v>
      </c>
      <c r="I274" s="20">
        <v>0.09</v>
      </c>
      <c r="J274" s="20">
        <v>0.14</v>
      </c>
      <c r="K274" s="20">
        <v>32.1</v>
      </c>
      <c r="L274" s="20">
        <v>1.61</v>
      </c>
    </row>
    <row r="275" spans="1:12" ht="80.25" thickBot="1">
      <c r="A275" s="1">
        <v>44</v>
      </c>
      <c r="B275" s="2" t="s">
        <v>59</v>
      </c>
      <c r="C275" s="19">
        <v>230</v>
      </c>
      <c r="D275" s="20">
        <v>4.72</v>
      </c>
      <c r="E275" s="20">
        <v>5.81</v>
      </c>
      <c r="F275" s="20">
        <v>12.65</v>
      </c>
      <c r="G275" s="20">
        <v>121.81</v>
      </c>
      <c r="H275" s="20">
        <v>0.04</v>
      </c>
      <c r="I275" s="20">
        <v>0.07</v>
      </c>
      <c r="J275" s="20">
        <v>31.87</v>
      </c>
      <c r="K275" s="20">
        <v>76.99</v>
      </c>
      <c r="L275" s="20">
        <v>1.69</v>
      </c>
    </row>
    <row r="276" spans="1:12" ht="80.25" thickBot="1">
      <c r="A276" s="1">
        <v>53</v>
      </c>
      <c r="B276" s="46" t="s">
        <v>13</v>
      </c>
      <c r="C276" s="19">
        <v>200</v>
      </c>
      <c r="D276" s="27">
        <v>2.61</v>
      </c>
      <c r="E276" s="27">
        <v>0.45</v>
      </c>
      <c r="F276" s="27">
        <v>25.95</v>
      </c>
      <c r="G276" s="27">
        <v>118.29</v>
      </c>
      <c r="H276" s="27">
        <v>0.03</v>
      </c>
      <c r="I276" s="27">
        <v>0.07</v>
      </c>
      <c r="J276" s="27">
        <v>0.65</v>
      </c>
      <c r="K276" s="27">
        <v>117.39</v>
      </c>
      <c r="L276" s="27">
        <v>0.51</v>
      </c>
    </row>
    <row r="277" spans="1:12" ht="159.75" thickBot="1">
      <c r="A277" s="1" t="s">
        <v>27</v>
      </c>
      <c r="B277" s="2" t="s">
        <v>43</v>
      </c>
      <c r="C277" s="19">
        <v>75</v>
      </c>
      <c r="D277" s="20">
        <v>5.6</v>
      </c>
      <c r="E277" s="20">
        <v>1.05</v>
      </c>
      <c r="F277" s="20">
        <v>65.32</v>
      </c>
      <c r="G277" s="20">
        <v>145.6</v>
      </c>
      <c r="H277" s="20">
        <v>0.175</v>
      </c>
      <c r="I277" s="20">
        <v>0</v>
      </c>
      <c r="J277" s="20">
        <v>0</v>
      </c>
      <c r="K277" s="20">
        <v>34.31</v>
      </c>
      <c r="L277" s="20">
        <v>3.08</v>
      </c>
    </row>
    <row r="278" spans="1:12" ht="80.25" thickBot="1">
      <c r="A278" s="1" t="s">
        <v>27</v>
      </c>
      <c r="B278" s="2" t="s">
        <v>37</v>
      </c>
      <c r="C278" s="22" t="s">
        <v>89</v>
      </c>
      <c r="D278" s="20">
        <v>0.96</v>
      </c>
      <c r="E278" s="20">
        <v>0.99</v>
      </c>
      <c r="F278" s="20">
        <v>23.87</v>
      </c>
      <c r="G278" s="20">
        <v>97.15</v>
      </c>
      <c r="H278" s="20">
        <v>0.01</v>
      </c>
      <c r="I278" s="20">
        <v>0.57</v>
      </c>
      <c r="J278" s="20">
        <v>13.48</v>
      </c>
      <c r="K278" s="20">
        <v>38</v>
      </c>
      <c r="L278" s="20">
        <v>0.5</v>
      </c>
    </row>
    <row r="279" spans="1:12" ht="80.25" thickBot="1">
      <c r="A279" s="1"/>
      <c r="B279" s="2" t="s">
        <v>7</v>
      </c>
      <c r="C279" s="22"/>
      <c r="D279" s="20">
        <f aca="true" t="shared" si="40" ref="D279:L279">SUM(D275:D278)</f>
        <v>13.89</v>
      </c>
      <c r="E279" s="20">
        <f t="shared" si="40"/>
        <v>8.299999999999999</v>
      </c>
      <c r="F279" s="20">
        <f t="shared" si="40"/>
        <v>127.78999999999999</v>
      </c>
      <c r="G279" s="20">
        <f t="shared" si="40"/>
        <v>482.85</v>
      </c>
      <c r="H279" s="20">
        <f t="shared" si="40"/>
        <v>0.255</v>
      </c>
      <c r="I279" s="20">
        <f t="shared" si="40"/>
        <v>0.71</v>
      </c>
      <c r="J279" s="20">
        <f t="shared" si="40"/>
        <v>46</v>
      </c>
      <c r="K279" s="20">
        <f t="shared" si="40"/>
        <v>266.69</v>
      </c>
      <c r="L279" s="20">
        <f t="shared" si="40"/>
        <v>5.78</v>
      </c>
    </row>
    <row r="280" spans="1:12" ht="80.25" thickBot="1">
      <c r="A280" s="125" t="s">
        <v>8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7"/>
    </row>
    <row r="281" spans="1:12" ht="84.75" customHeight="1" thickBot="1">
      <c r="A281" s="3">
        <v>7</v>
      </c>
      <c r="B281" s="46" t="s">
        <v>153</v>
      </c>
      <c r="C281" s="49" t="s">
        <v>20</v>
      </c>
      <c r="D281" s="20">
        <v>0.68</v>
      </c>
      <c r="E281" s="20">
        <v>5.45</v>
      </c>
      <c r="F281" s="20">
        <v>5.44</v>
      </c>
      <c r="G281" s="20">
        <v>73.54</v>
      </c>
      <c r="H281" s="20">
        <v>0.03</v>
      </c>
      <c r="I281" s="20">
        <v>0.03</v>
      </c>
      <c r="J281" s="20">
        <v>1.06</v>
      </c>
      <c r="K281" s="20">
        <v>12.88</v>
      </c>
      <c r="L281" s="20">
        <v>0.36</v>
      </c>
    </row>
    <row r="282" spans="1:12" ht="158.25" customHeight="1" thickBot="1">
      <c r="A282" s="1">
        <v>17</v>
      </c>
      <c r="B282" s="46" t="s">
        <v>126</v>
      </c>
      <c r="C282" s="49" t="s">
        <v>179</v>
      </c>
      <c r="D282" s="20">
        <v>8.06</v>
      </c>
      <c r="E282" s="20">
        <v>8.3</v>
      </c>
      <c r="F282" s="20">
        <v>11.1</v>
      </c>
      <c r="G282" s="20">
        <v>151.3</v>
      </c>
      <c r="H282" s="20">
        <v>0.2</v>
      </c>
      <c r="I282" s="20">
        <v>0.11</v>
      </c>
      <c r="J282" s="20">
        <v>4.82</v>
      </c>
      <c r="K282" s="20">
        <v>16.95</v>
      </c>
      <c r="L282" s="20">
        <v>1.46</v>
      </c>
    </row>
    <row r="283" spans="1:12" ht="81.75" customHeight="1" thickBot="1">
      <c r="A283" s="1">
        <v>28</v>
      </c>
      <c r="B283" s="2" t="s">
        <v>30</v>
      </c>
      <c r="C283" s="19">
        <v>200</v>
      </c>
      <c r="D283" s="20">
        <v>17.87</v>
      </c>
      <c r="E283" s="20">
        <v>25.48</v>
      </c>
      <c r="F283" s="20">
        <v>3.68</v>
      </c>
      <c r="G283" s="20">
        <v>315.6</v>
      </c>
      <c r="H283" s="20">
        <v>0.09</v>
      </c>
      <c r="I283" s="20">
        <v>0.58</v>
      </c>
      <c r="J283" s="20">
        <v>0.49</v>
      </c>
      <c r="K283" s="20">
        <v>110.92</v>
      </c>
      <c r="L283" s="20">
        <v>2.39</v>
      </c>
    </row>
    <row r="284" spans="1:12" ht="167.25" customHeight="1" thickBot="1">
      <c r="A284" s="1">
        <v>61</v>
      </c>
      <c r="B284" s="46" t="s">
        <v>57</v>
      </c>
      <c r="C284" s="19">
        <v>200</v>
      </c>
      <c r="D284" s="20">
        <v>0</v>
      </c>
      <c r="E284" s="20">
        <v>0</v>
      </c>
      <c r="F284" s="20">
        <v>19.4</v>
      </c>
      <c r="G284" s="20">
        <v>75</v>
      </c>
      <c r="H284" s="20">
        <v>0.6</v>
      </c>
      <c r="I284" s="20">
        <v>0.34</v>
      </c>
      <c r="J284" s="20">
        <v>20</v>
      </c>
      <c r="K284" s="20">
        <v>0.2</v>
      </c>
      <c r="L284" s="20">
        <v>0</v>
      </c>
    </row>
    <row r="285" spans="1:12" ht="159.75" thickBot="1">
      <c r="A285" s="1" t="s">
        <v>27</v>
      </c>
      <c r="B285" s="2" t="s">
        <v>43</v>
      </c>
      <c r="C285" s="19">
        <v>75</v>
      </c>
      <c r="D285" s="20">
        <v>5.6</v>
      </c>
      <c r="E285" s="20">
        <v>1.05</v>
      </c>
      <c r="F285" s="20">
        <v>65.32</v>
      </c>
      <c r="G285" s="20">
        <v>145.6</v>
      </c>
      <c r="H285" s="20">
        <v>0.175</v>
      </c>
      <c r="I285" s="20">
        <v>0</v>
      </c>
      <c r="J285" s="20">
        <v>0</v>
      </c>
      <c r="K285" s="20">
        <v>34.31</v>
      </c>
      <c r="L285" s="20">
        <v>3.08</v>
      </c>
    </row>
    <row r="286" spans="1:12" ht="159.75" thickBot="1">
      <c r="A286" s="1" t="s">
        <v>27</v>
      </c>
      <c r="B286" s="2" t="s">
        <v>47</v>
      </c>
      <c r="C286" s="19">
        <v>90</v>
      </c>
      <c r="D286" s="20">
        <v>3.43</v>
      </c>
      <c r="E286" s="20">
        <v>0.7</v>
      </c>
      <c r="F286" s="20">
        <v>59.21</v>
      </c>
      <c r="G286" s="20">
        <v>140</v>
      </c>
      <c r="H286" s="20">
        <v>0.063</v>
      </c>
      <c r="I286" s="20">
        <v>0</v>
      </c>
      <c r="J286" s="20">
        <v>0</v>
      </c>
      <c r="K286" s="20">
        <v>23.16</v>
      </c>
      <c r="L286" s="20">
        <v>2.03</v>
      </c>
    </row>
    <row r="287" spans="1:12" ht="80.25" thickBot="1">
      <c r="A287" s="3"/>
      <c r="B287" s="4" t="s">
        <v>22</v>
      </c>
      <c r="C287" s="19"/>
      <c r="D287" s="27">
        <f aca="true" t="shared" si="41" ref="D287:L287">SUM(D281:D286)</f>
        <v>35.64</v>
      </c>
      <c r="E287" s="27">
        <f t="shared" si="41"/>
        <v>40.980000000000004</v>
      </c>
      <c r="F287" s="27">
        <f t="shared" si="41"/>
        <v>164.15</v>
      </c>
      <c r="G287" s="27">
        <f t="shared" si="41"/>
        <v>901.0400000000001</v>
      </c>
      <c r="H287" s="27">
        <f t="shared" si="41"/>
        <v>1.158</v>
      </c>
      <c r="I287" s="27">
        <f t="shared" si="41"/>
        <v>1.06</v>
      </c>
      <c r="J287" s="27">
        <f t="shared" si="41"/>
        <v>26.37</v>
      </c>
      <c r="K287" s="27">
        <f t="shared" si="41"/>
        <v>198.42</v>
      </c>
      <c r="L287" s="27">
        <f t="shared" si="41"/>
        <v>9.32</v>
      </c>
    </row>
    <row r="288" spans="1:12" ht="80.25" customHeight="1" thickBot="1">
      <c r="A288" s="130" t="s">
        <v>166</v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2"/>
    </row>
    <row r="289" spans="1:12" ht="111.75" customHeight="1" thickBot="1">
      <c r="A289" s="1">
        <v>69</v>
      </c>
      <c r="B289" s="46" t="s">
        <v>205</v>
      </c>
      <c r="C289" s="19">
        <v>70</v>
      </c>
      <c r="D289" s="20">
        <v>4.14</v>
      </c>
      <c r="E289" s="20">
        <v>9.96</v>
      </c>
      <c r="F289" s="20">
        <v>41.04</v>
      </c>
      <c r="G289" s="20">
        <v>270.36</v>
      </c>
      <c r="H289" s="20">
        <v>0.07</v>
      </c>
      <c r="I289" s="20">
        <v>0.05</v>
      </c>
      <c r="J289" s="20">
        <v>0.04</v>
      </c>
      <c r="K289" s="20">
        <v>29.2</v>
      </c>
      <c r="L289" s="20">
        <v>0.58</v>
      </c>
    </row>
    <row r="290" spans="1:12" ht="80.25" thickBot="1">
      <c r="A290" s="1">
        <v>51</v>
      </c>
      <c r="B290" s="46" t="s">
        <v>189</v>
      </c>
      <c r="C290" s="19">
        <v>200</v>
      </c>
      <c r="D290" s="20">
        <v>0.07</v>
      </c>
      <c r="E290" s="20">
        <v>0.01</v>
      </c>
      <c r="F290" s="20">
        <v>15.31</v>
      </c>
      <c r="G290" s="20">
        <v>61.61</v>
      </c>
      <c r="H290" s="21">
        <v>0</v>
      </c>
      <c r="I290" s="21">
        <v>0</v>
      </c>
      <c r="J290" s="21">
        <v>1.16</v>
      </c>
      <c r="K290" s="20">
        <v>2.92</v>
      </c>
      <c r="L290" s="20">
        <v>0.9</v>
      </c>
    </row>
    <row r="291" spans="1:12" ht="80.25" thickBot="1">
      <c r="A291" s="1"/>
      <c r="B291" s="2" t="s">
        <v>22</v>
      </c>
      <c r="C291" s="22"/>
      <c r="D291" s="20">
        <f aca="true" t="shared" si="42" ref="D291:L291">SUM(D289:D290)</f>
        <v>4.21</v>
      </c>
      <c r="E291" s="20">
        <f t="shared" si="42"/>
        <v>9.97</v>
      </c>
      <c r="F291" s="20">
        <f t="shared" si="42"/>
        <v>56.35</v>
      </c>
      <c r="G291" s="20">
        <f t="shared" si="42"/>
        <v>331.97</v>
      </c>
      <c r="H291" s="20">
        <f t="shared" si="42"/>
        <v>0.07</v>
      </c>
      <c r="I291" s="20">
        <f t="shared" si="42"/>
        <v>0.05</v>
      </c>
      <c r="J291" s="20">
        <f t="shared" si="42"/>
        <v>1.2</v>
      </c>
      <c r="K291" s="20">
        <f t="shared" si="42"/>
        <v>32.12</v>
      </c>
      <c r="L291" s="20">
        <f t="shared" si="42"/>
        <v>1.48</v>
      </c>
    </row>
    <row r="292" spans="1:12" ht="93.75" thickBot="1">
      <c r="A292" s="1"/>
      <c r="B292" s="2"/>
      <c r="C292" s="22"/>
      <c r="D292" s="9" t="s">
        <v>0</v>
      </c>
      <c r="E292" s="10" t="s">
        <v>1</v>
      </c>
      <c r="F292" s="10" t="s">
        <v>2</v>
      </c>
      <c r="G292" s="28" t="s">
        <v>3</v>
      </c>
      <c r="H292" s="11" t="s">
        <v>72</v>
      </c>
      <c r="I292" s="11" t="s">
        <v>73</v>
      </c>
      <c r="J292" s="10" t="s">
        <v>5</v>
      </c>
      <c r="K292" s="10" t="s">
        <v>18</v>
      </c>
      <c r="L292" s="10" t="s">
        <v>4</v>
      </c>
    </row>
    <row r="293" spans="1:12" ht="80.25" thickBot="1">
      <c r="A293" s="1"/>
      <c r="B293" s="29" t="s">
        <v>10</v>
      </c>
      <c r="C293" s="22"/>
      <c r="D293" s="20">
        <f aca="true" t="shared" si="43" ref="D293:L293">SUM(D279+D291+D287)</f>
        <v>53.74</v>
      </c>
      <c r="E293" s="20">
        <f t="shared" si="43"/>
        <v>59.25</v>
      </c>
      <c r="F293" s="20">
        <f t="shared" si="43"/>
        <v>348.28999999999996</v>
      </c>
      <c r="G293" s="20">
        <f t="shared" si="43"/>
        <v>1715.8600000000001</v>
      </c>
      <c r="H293" s="20">
        <f t="shared" si="43"/>
        <v>1.4829999999999999</v>
      </c>
      <c r="I293" s="20">
        <f t="shared" si="43"/>
        <v>1.82</v>
      </c>
      <c r="J293" s="20">
        <f t="shared" si="43"/>
        <v>73.57000000000001</v>
      </c>
      <c r="K293" s="20">
        <f t="shared" si="43"/>
        <v>497.23</v>
      </c>
      <c r="L293" s="20">
        <f t="shared" si="43"/>
        <v>16.58</v>
      </c>
    </row>
    <row r="294" spans="1:12" ht="104.25" customHeight="1" thickBot="1">
      <c r="A294" s="1"/>
      <c r="B294" s="29" t="s">
        <v>11</v>
      </c>
      <c r="C294" s="22"/>
      <c r="D294" s="20">
        <v>63</v>
      </c>
      <c r="E294" s="20">
        <v>64.4</v>
      </c>
      <c r="F294" s="20">
        <v>268.1</v>
      </c>
      <c r="G294" s="20">
        <v>1899.1</v>
      </c>
      <c r="H294" s="20">
        <v>0.98</v>
      </c>
      <c r="I294" s="20">
        <v>1.12</v>
      </c>
      <c r="J294" s="20">
        <v>49</v>
      </c>
      <c r="K294" s="20">
        <v>840</v>
      </c>
      <c r="L294" s="20">
        <v>11.9</v>
      </c>
    </row>
    <row r="295" spans="1:12" ht="152.25" customHeight="1" thickBot="1">
      <c r="A295" s="13"/>
      <c r="B295" s="30" t="s">
        <v>12</v>
      </c>
      <c r="C295" s="10"/>
      <c r="D295" s="31">
        <f aca="true" t="shared" si="44" ref="D295:L295">D293*100/D294</f>
        <v>85.3015873015873</v>
      </c>
      <c r="E295" s="31">
        <f t="shared" si="44"/>
        <v>92.0031055900621</v>
      </c>
      <c r="F295" s="31">
        <f t="shared" si="44"/>
        <v>129.91048116374486</v>
      </c>
      <c r="G295" s="31">
        <f t="shared" si="44"/>
        <v>90.35121899847296</v>
      </c>
      <c r="H295" s="31">
        <f t="shared" si="44"/>
        <v>151.32653061224488</v>
      </c>
      <c r="I295" s="31">
        <f t="shared" si="44"/>
        <v>162.49999999999997</v>
      </c>
      <c r="J295" s="31">
        <f t="shared" si="44"/>
        <v>150.14285714285717</v>
      </c>
      <c r="K295" s="31">
        <f t="shared" si="44"/>
        <v>59.194047619047616</v>
      </c>
      <c r="L295" s="31">
        <f t="shared" si="44"/>
        <v>139.32773109243695</v>
      </c>
    </row>
    <row r="296" spans="1:12" ht="10.5" customHeight="1">
      <c r="A296" s="32"/>
      <c r="B296" s="8"/>
      <c r="C296" s="33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79.5">
      <c r="A297" s="32"/>
      <c r="B297" s="6" t="s">
        <v>54</v>
      </c>
      <c r="C297" s="6"/>
      <c r="E297" s="34"/>
      <c r="F297" s="34"/>
      <c r="G297" s="34"/>
      <c r="H297" s="34"/>
      <c r="I297" s="34"/>
      <c r="J297" s="34"/>
      <c r="K297" s="34"/>
      <c r="L297" s="34"/>
    </row>
    <row r="298" spans="1:12" ht="13.5" customHeight="1">
      <c r="A298" s="32"/>
      <c r="B298" s="8"/>
      <c r="C298" s="33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79.5">
      <c r="A299" s="139" t="s">
        <v>147</v>
      </c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</row>
    <row r="300" spans="1:12" ht="79.5">
      <c r="A300" s="139" t="s">
        <v>42</v>
      </c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</row>
    <row r="301" spans="1:12" ht="79.5" customHeight="1" thickBot="1">
      <c r="A301" s="141" t="s">
        <v>133</v>
      </c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</row>
    <row r="302" spans="1:13" ht="80.25" hidden="1" thickBot="1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8"/>
    </row>
    <row r="303" spans="1:12" ht="80.25" thickBot="1">
      <c r="A303" s="135" t="s">
        <v>23</v>
      </c>
      <c r="B303" s="121" t="s">
        <v>40</v>
      </c>
      <c r="C303" s="137" t="s">
        <v>14</v>
      </c>
      <c r="D303" s="125" t="s">
        <v>15</v>
      </c>
      <c r="E303" s="126"/>
      <c r="F303" s="127"/>
      <c r="G303" s="121" t="s">
        <v>41</v>
      </c>
      <c r="H303" s="125" t="s">
        <v>16</v>
      </c>
      <c r="I303" s="126"/>
      <c r="J303" s="127"/>
      <c r="K303" s="125" t="s">
        <v>17</v>
      </c>
      <c r="L303" s="127"/>
    </row>
    <row r="304" spans="1:13" s="18" customFormat="1" ht="93.75" thickBot="1">
      <c r="A304" s="136"/>
      <c r="B304" s="122"/>
      <c r="C304" s="138"/>
      <c r="D304" s="9" t="s">
        <v>0</v>
      </c>
      <c r="E304" s="10" t="s">
        <v>1</v>
      </c>
      <c r="F304" s="10" t="s">
        <v>2</v>
      </c>
      <c r="G304" s="122"/>
      <c r="H304" s="11" t="s">
        <v>72</v>
      </c>
      <c r="I304" s="36" t="s">
        <v>73</v>
      </c>
      <c r="J304" s="10" t="s">
        <v>5</v>
      </c>
      <c r="K304" s="10" t="s">
        <v>18</v>
      </c>
      <c r="L304" s="10" t="s">
        <v>4</v>
      </c>
      <c r="M304" s="6"/>
    </row>
    <row r="305" spans="1:12" ht="80.25" thickBot="1">
      <c r="A305" s="37">
        <v>1</v>
      </c>
      <c r="B305" s="14">
        <v>2</v>
      </c>
      <c r="C305" s="15">
        <v>3</v>
      </c>
      <c r="D305" s="38">
        <v>4</v>
      </c>
      <c r="E305" s="14">
        <v>5</v>
      </c>
      <c r="F305" s="14">
        <v>6</v>
      </c>
      <c r="G305" s="14">
        <v>7</v>
      </c>
      <c r="H305" s="39">
        <v>8</v>
      </c>
      <c r="I305" s="14">
        <v>9</v>
      </c>
      <c r="J305" s="14">
        <v>10</v>
      </c>
      <c r="K305" s="39">
        <v>11</v>
      </c>
      <c r="L305" s="14">
        <v>12</v>
      </c>
    </row>
    <row r="306" spans="1:12" ht="80.25" thickBot="1">
      <c r="A306" s="125" t="s">
        <v>6</v>
      </c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7"/>
    </row>
    <row r="307" spans="1:12" ht="159.75" thickBot="1">
      <c r="A307" s="3">
        <v>43</v>
      </c>
      <c r="B307" s="45" t="s">
        <v>46</v>
      </c>
      <c r="C307" s="50" t="s">
        <v>160</v>
      </c>
      <c r="D307" s="27">
        <v>6</v>
      </c>
      <c r="E307" s="27">
        <v>7.08</v>
      </c>
      <c r="F307" s="27">
        <v>34.81</v>
      </c>
      <c r="G307" s="27">
        <v>237.07</v>
      </c>
      <c r="H307" s="27">
        <v>0.07</v>
      </c>
      <c r="I307" s="27">
        <v>0.04</v>
      </c>
      <c r="J307" s="27">
        <v>5.21</v>
      </c>
      <c r="K307" s="27">
        <v>20.27</v>
      </c>
      <c r="L307" s="27">
        <v>1.73</v>
      </c>
    </row>
    <row r="308" spans="1:12" ht="78.75" customHeight="1" thickBot="1">
      <c r="A308" s="1">
        <v>37</v>
      </c>
      <c r="B308" s="46" t="s">
        <v>34</v>
      </c>
      <c r="C308" s="52" t="s">
        <v>161</v>
      </c>
      <c r="D308" s="27">
        <v>6.18</v>
      </c>
      <c r="E308" s="27">
        <v>16.04</v>
      </c>
      <c r="F308" s="27">
        <v>4.61</v>
      </c>
      <c r="G308" s="27">
        <v>187.54</v>
      </c>
      <c r="H308" s="27">
        <v>0.01</v>
      </c>
      <c r="I308" s="27">
        <v>0.05</v>
      </c>
      <c r="J308" s="27">
        <v>0</v>
      </c>
      <c r="K308" s="27">
        <v>18</v>
      </c>
      <c r="L308" s="27">
        <v>0.88</v>
      </c>
    </row>
    <row r="309" spans="1:12" ht="80.25" thickBot="1">
      <c r="A309" s="1">
        <v>53</v>
      </c>
      <c r="B309" s="46" t="s">
        <v>13</v>
      </c>
      <c r="C309" s="19">
        <v>200</v>
      </c>
      <c r="D309" s="27">
        <v>2.61</v>
      </c>
      <c r="E309" s="27">
        <v>0.45</v>
      </c>
      <c r="F309" s="27">
        <v>25.95</v>
      </c>
      <c r="G309" s="27">
        <v>118.29</v>
      </c>
      <c r="H309" s="27">
        <v>0.03</v>
      </c>
      <c r="I309" s="27">
        <v>0.07</v>
      </c>
      <c r="J309" s="27">
        <v>0.65</v>
      </c>
      <c r="K309" s="27">
        <v>117.39</v>
      </c>
      <c r="L309" s="27">
        <v>0.51</v>
      </c>
    </row>
    <row r="310" spans="1:12" ht="80.25" thickBot="1">
      <c r="A310" s="1">
        <v>62</v>
      </c>
      <c r="B310" s="46" t="s">
        <v>193</v>
      </c>
      <c r="C310" s="50" t="s">
        <v>194</v>
      </c>
      <c r="D310" s="20">
        <v>1.21</v>
      </c>
      <c r="E310" s="20">
        <v>11.3</v>
      </c>
      <c r="F310" s="20">
        <v>7.24</v>
      </c>
      <c r="G310" s="20">
        <v>135.46</v>
      </c>
      <c r="H310" s="20">
        <v>0.02</v>
      </c>
      <c r="I310" s="20">
        <v>0.02</v>
      </c>
      <c r="J310" s="20">
        <v>0</v>
      </c>
      <c r="K310" s="20">
        <v>4.8</v>
      </c>
      <c r="L310" s="20">
        <v>0.19</v>
      </c>
    </row>
    <row r="311" spans="1:12" ht="80.25" thickBot="1">
      <c r="A311" s="1" t="s">
        <v>27</v>
      </c>
      <c r="B311" s="2" t="s">
        <v>121</v>
      </c>
      <c r="C311" s="22" t="s">
        <v>89</v>
      </c>
      <c r="D311" s="20">
        <v>1.86</v>
      </c>
      <c r="E311" s="20">
        <v>0.66</v>
      </c>
      <c r="F311" s="20">
        <v>19</v>
      </c>
      <c r="G311" s="20">
        <v>159.23</v>
      </c>
      <c r="H311" s="20">
        <v>0.01</v>
      </c>
      <c r="I311" s="20">
        <v>0.23</v>
      </c>
      <c r="J311" s="20">
        <v>15.78</v>
      </c>
      <c r="K311" s="20">
        <v>46.9</v>
      </c>
      <c r="L311" s="20">
        <v>0.02</v>
      </c>
    </row>
    <row r="312" spans="1:12" ht="80.25" thickBot="1">
      <c r="A312" s="1"/>
      <c r="B312" s="2" t="s">
        <v>7</v>
      </c>
      <c r="C312" s="22"/>
      <c r="D312" s="20">
        <f aca="true" t="shared" si="45" ref="D312:L312">SUM(D307:D311)</f>
        <v>17.86</v>
      </c>
      <c r="E312" s="20">
        <f t="shared" si="45"/>
        <v>35.529999999999994</v>
      </c>
      <c r="F312" s="20">
        <f t="shared" si="45"/>
        <v>91.61</v>
      </c>
      <c r="G312" s="20">
        <f t="shared" si="45"/>
        <v>837.59</v>
      </c>
      <c r="H312" s="20">
        <f t="shared" si="45"/>
        <v>0.14</v>
      </c>
      <c r="I312" s="20">
        <f t="shared" si="45"/>
        <v>0.41000000000000003</v>
      </c>
      <c r="J312" s="20">
        <f t="shared" si="45"/>
        <v>21.64</v>
      </c>
      <c r="K312" s="20">
        <f t="shared" si="45"/>
        <v>207.36</v>
      </c>
      <c r="L312" s="20">
        <f t="shared" si="45"/>
        <v>3.33</v>
      </c>
    </row>
    <row r="313" spans="1:12" ht="80.25" thickBot="1">
      <c r="A313" s="125" t="s">
        <v>8</v>
      </c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7"/>
    </row>
    <row r="314" spans="1:12" ht="93.75" customHeight="1" thickBot="1">
      <c r="A314" s="3">
        <v>11</v>
      </c>
      <c r="B314" s="45" t="s">
        <v>128</v>
      </c>
      <c r="C314" s="19">
        <v>100</v>
      </c>
      <c r="D314" s="20">
        <v>1.38</v>
      </c>
      <c r="E314" s="20">
        <v>0.08</v>
      </c>
      <c r="F314" s="20">
        <v>16.05</v>
      </c>
      <c r="G314" s="20">
        <v>63</v>
      </c>
      <c r="H314" s="24">
        <v>0</v>
      </c>
      <c r="I314" s="20">
        <v>0</v>
      </c>
      <c r="J314" s="20">
        <v>4.61</v>
      </c>
      <c r="K314" s="20">
        <v>53.01</v>
      </c>
      <c r="L314" s="20">
        <v>0.96</v>
      </c>
    </row>
    <row r="315" spans="1:12" ht="87.75" customHeight="1" thickBot="1">
      <c r="A315" s="1">
        <v>14</v>
      </c>
      <c r="B315" s="46" t="s">
        <v>112</v>
      </c>
      <c r="C315" s="49" t="s">
        <v>173</v>
      </c>
      <c r="D315" s="20">
        <v>2.2</v>
      </c>
      <c r="E315" s="20">
        <v>5.13</v>
      </c>
      <c r="F315" s="20">
        <v>11.6</v>
      </c>
      <c r="G315" s="20">
        <v>101.4</v>
      </c>
      <c r="H315" s="20">
        <v>0.1</v>
      </c>
      <c r="I315" s="20">
        <v>0.06</v>
      </c>
      <c r="J315" s="20">
        <v>4.55</v>
      </c>
      <c r="K315" s="20">
        <v>28.93</v>
      </c>
      <c r="L315" s="20">
        <v>1.23</v>
      </c>
    </row>
    <row r="316" spans="1:12" ht="159.75" thickBot="1">
      <c r="A316" s="1">
        <v>36</v>
      </c>
      <c r="B316" s="46" t="s">
        <v>129</v>
      </c>
      <c r="C316" s="50" t="s">
        <v>174</v>
      </c>
      <c r="D316" s="20">
        <v>14.86</v>
      </c>
      <c r="E316" s="20">
        <v>12.42</v>
      </c>
      <c r="F316" s="20">
        <v>19.68</v>
      </c>
      <c r="G316" s="20">
        <v>250</v>
      </c>
      <c r="H316" s="20">
        <v>0.05</v>
      </c>
      <c r="I316" s="20">
        <v>0.09</v>
      </c>
      <c r="J316" s="20">
        <v>0.14</v>
      </c>
      <c r="K316" s="20">
        <v>32.1</v>
      </c>
      <c r="L316" s="20">
        <v>1.61</v>
      </c>
    </row>
    <row r="317" spans="1:12" ht="80.25" thickBot="1">
      <c r="A317" s="1">
        <v>46</v>
      </c>
      <c r="B317" s="46" t="s">
        <v>58</v>
      </c>
      <c r="C317" s="19">
        <v>200</v>
      </c>
      <c r="D317" s="20">
        <v>3.37</v>
      </c>
      <c r="E317" s="20">
        <v>15.26</v>
      </c>
      <c r="F317" s="20">
        <v>17.62</v>
      </c>
      <c r="G317" s="20">
        <v>221.98</v>
      </c>
      <c r="H317" s="20">
        <v>0.12</v>
      </c>
      <c r="I317" s="20">
        <v>0.07</v>
      </c>
      <c r="J317" s="20">
        <v>15.4</v>
      </c>
      <c r="K317" s="20">
        <v>53.34</v>
      </c>
      <c r="L317" s="20">
        <v>1.13</v>
      </c>
    </row>
    <row r="318" spans="1:12" ht="89.25" customHeight="1" thickBot="1">
      <c r="A318" s="1">
        <v>58</v>
      </c>
      <c r="B318" s="46" t="s">
        <v>188</v>
      </c>
      <c r="C318" s="19">
        <v>200</v>
      </c>
      <c r="D318" s="20">
        <v>0.56</v>
      </c>
      <c r="E318" s="20">
        <v>0</v>
      </c>
      <c r="F318" s="20">
        <v>27.4</v>
      </c>
      <c r="G318" s="20">
        <v>111.84</v>
      </c>
      <c r="H318" s="20">
        <v>0.01</v>
      </c>
      <c r="I318" s="20">
        <v>0.01</v>
      </c>
      <c r="J318" s="20">
        <v>0.15</v>
      </c>
      <c r="K318" s="20">
        <v>56.37</v>
      </c>
      <c r="L318" s="20">
        <v>1.58</v>
      </c>
    </row>
    <row r="319" spans="1:12" ht="159.75" thickBot="1">
      <c r="A319" s="1" t="s">
        <v>27</v>
      </c>
      <c r="B319" s="2" t="s">
        <v>43</v>
      </c>
      <c r="C319" s="19">
        <v>75</v>
      </c>
      <c r="D319" s="20">
        <v>5.6</v>
      </c>
      <c r="E319" s="20">
        <v>1.05</v>
      </c>
      <c r="F319" s="20">
        <v>65.32</v>
      </c>
      <c r="G319" s="20">
        <v>145.6</v>
      </c>
      <c r="H319" s="20">
        <v>0.175</v>
      </c>
      <c r="I319" s="20">
        <v>0</v>
      </c>
      <c r="J319" s="20">
        <v>0</v>
      </c>
      <c r="K319" s="20">
        <v>34.31</v>
      </c>
      <c r="L319" s="20">
        <v>3.08</v>
      </c>
    </row>
    <row r="320" spans="1:12" ht="159.75" thickBot="1">
      <c r="A320" s="1" t="s">
        <v>27</v>
      </c>
      <c r="B320" s="2" t="s">
        <v>47</v>
      </c>
      <c r="C320" s="19">
        <v>90</v>
      </c>
      <c r="D320" s="20">
        <v>3.43</v>
      </c>
      <c r="E320" s="20">
        <v>0.7</v>
      </c>
      <c r="F320" s="20">
        <v>59.21</v>
      </c>
      <c r="G320" s="20">
        <v>140</v>
      </c>
      <c r="H320" s="20">
        <v>0.063</v>
      </c>
      <c r="I320" s="20">
        <v>0</v>
      </c>
      <c r="J320" s="20">
        <v>0</v>
      </c>
      <c r="K320" s="20">
        <v>23.16</v>
      </c>
      <c r="L320" s="20">
        <v>2.03</v>
      </c>
    </row>
    <row r="321" spans="1:12" ht="80.25" thickBot="1">
      <c r="A321" s="3"/>
      <c r="B321" s="4" t="s">
        <v>22</v>
      </c>
      <c r="C321" s="19"/>
      <c r="D321" s="27">
        <f aca="true" t="shared" si="46" ref="D321:L321">SUM(D314:D320)</f>
        <v>31.4</v>
      </c>
      <c r="E321" s="27">
        <f t="shared" si="46"/>
        <v>34.64</v>
      </c>
      <c r="F321" s="27">
        <f t="shared" si="46"/>
        <v>216.88</v>
      </c>
      <c r="G321" s="27">
        <f t="shared" si="46"/>
        <v>1033.8200000000002</v>
      </c>
      <c r="H321" s="27">
        <f t="shared" si="46"/>
        <v>0.518</v>
      </c>
      <c r="I321" s="27">
        <f t="shared" si="46"/>
        <v>0.23</v>
      </c>
      <c r="J321" s="27">
        <f t="shared" si="46"/>
        <v>24.85</v>
      </c>
      <c r="K321" s="27">
        <f t="shared" si="46"/>
        <v>281.22</v>
      </c>
      <c r="L321" s="27">
        <f t="shared" si="46"/>
        <v>11.62</v>
      </c>
    </row>
    <row r="322" spans="1:12" ht="80.25" customHeight="1" thickBot="1">
      <c r="A322" s="130" t="s">
        <v>166</v>
      </c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2"/>
    </row>
    <row r="323" spans="1:12" ht="98.25" customHeight="1" thickBot="1">
      <c r="A323" s="1">
        <v>70</v>
      </c>
      <c r="B323" s="46" t="s">
        <v>216</v>
      </c>
      <c r="C323" s="19">
        <v>70</v>
      </c>
      <c r="D323" s="20">
        <v>3.78</v>
      </c>
      <c r="E323" s="20">
        <v>4.55</v>
      </c>
      <c r="F323" s="20">
        <v>39.17</v>
      </c>
      <c r="G323" s="20">
        <v>212.74</v>
      </c>
      <c r="H323" s="20">
        <v>0.05</v>
      </c>
      <c r="I323" s="20">
        <v>0.04</v>
      </c>
      <c r="J323" s="20">
        <v>0</v>
      </c>
      <c r="K323" s="20">
        <v>12.36</v>
      </c>
      <c r="L323" s="20">
        <v>0.99</v>
      </c>
    </row>
    <row r="324" spans="1:12" ht="99.75" customHeight="1" thickBot="1">
      <c r="A324" s="57">
        <v>56</v>
      </c>
      <c r="B324" s="46" t="s">
        <v>211</v>
      </c>
      <c r="C324" s="19">
        <v>200</v>
      </c>
      <c r="D324" s="20">
        <v>2.08</v>
      </c>
      <c r="E324" s="20">
        <v>0.03</v>
      </c>
      <c r="F324" s="20">
        <v>13.89</v>
      </c>
      <c r="G324" s="20">
        <v>64.13</v>
      </c>
      <c r="H324" s="21">
        <v>0.02</v>
      </c>
      <c r="I324" s="21">
        <v>0.06</v>
      </c>
      <c r="J324" s="21">
        <v>0.9</v>
      </c>
      <c r="K324" s="20">
        <v>91.07</v>
      </c>
      <c r="L324" s="20">
        <v>0.94</v>
      </c>
    </row>
    <row r="325" spans="1:12" ht="80.25" thickBot="1">
      <c r="A325" s="1"/>
      <c r="B325" s="2" t="s">
        <v>22</v>
      </c>
      <c r="C325" s="22"/>
      <c r="D325" s="20">
        <f aca="true" t="shared" si="47" ref="D325:L325">SUM(D324:D324)</f>
        <v>2.08</v>
      </c>
      <c r="E325" s="20">
        <f t="shared" si="47"/>
        <v>0.03</v>
      </c>
      <c r="F325" s="20">
        <f t="shared" si="47"/>
        <v>13.89</v>
      </c>
      <c r="G325" s="20">
        <f t="shared" si="47"/>
        <v>64.13</v>
      </c>
      <c r="H325" s="20">
        <f t="shared" si="47"/>
        <v>0.02</v>
      </c>
      <c r="I325" s="20">
        <f t="shared" si="47"/>
        <v>0.06</v>
      </c>
      <c r="J325" s="20">
        <f t="shared" si="47"/>
        <v>0.9</v>
      </c>
      <c r="K325" s="20">
        <f t="shared" si="47"/>
        <v>91.07</v>
      </c>
      <c r="L325" s="20">
        <f t="shared" si="47"/>
        <v>0.94</v>
      </c>
    </row>
    <row r="326" spans="1:12" ht="93.75" thickBot="1">
      <c r="A326" s="1"/>
      <c r="B326" s="2"/>
      <c r="C326" s="22"/>
      <c r="D326" s="9" t="s">
        <v>0</v>
      </c>
      <c r="E326" s="10" t="s">
        <v>1</v>
      </c>
      <c r="F326" s="10" t="s">
        <v>2</v>
      </c>
      <c r="G326" s="28" t="s">
        <v>3</v>
      </c>
      <c r="H326" s="11" t="s">
        <v>72</v>
      </c>
      <c r="I326" s="11" t="s">
        <v>73</v>
      </c>
      <c r="J326" s="10" t="s">
        <v>5</v>
      </c>
      <c r="K326" s="10" t="s">
        <v>18</v>
      </c>
      <c r="L326" s="10" t="s">
        <v>4</v>
      </c>
    </row>
    <row r="327" spans="1:13" ht="80.25" thickBot="1">
      <c r="A327" s="1"/>
      <c r="B327" s="29" t="s">
        <v>10</v>
      </c>
      <c r="C327" s="22"/>
      <c r="D327" s="20">
        <f aca="true" t="shared" si="48" ref="D327:L327">SUM(D312+D325+D321)</f>
        <v>51.339999999999996</v>
      </c>
      <c r="E327" s="20">
        <f t="shared" si="48"/>
        <v>70.19999999999999</v>
      </c>
      <c r="F327" s="20">
        <f t="shared" si="48"/>
        <v>322.38</v>
      </c>
      <c r="G327" s="20">
        <f t="shared" si="48"/>
        <v>1935.5400000000002</v>
      </c>
      <c r="H327" s="20">
        <f t="shared" si="48"/>
        <v>0.678</v>
      </c>
      <c r="I327" s="20">
        <f t="shared" si="48"/>
        <v>0.7000000000000001</v>
      </c>
      <c r="J327" s="20">
        <f t="shared" si="48"/>
        <v>47.39</v>
      </c>
      <c r="K327" s="20">
        <f t="shared" si="48"/>
        <v>579.6500000000001</v>
      </c>
      <c r="L327" s="31">
        <f t="shared" si="48"/>
        <v>15.889999999999999</v>
      </c>
      <c r="M327" s="42"/>
    </row>
    <row r="328" spans="1:12" ht="104.25" customHeight="1" thickBot="1">
      <c r="A328" s="1"/>
      <c r="B328" s="29" t="s">
        <v>11</v>
      </c>
      <c r="C328" s="22"/>
      <c r="D328" s="20">
        <v>63</v>
      </c>
      <c r="E328" s="20">
        <v>64.4</v>
      </c>
      <c r="F328" s="20">
        <v>268.1</v>
      </c>
      <c r="G328" s="20">
        <v>1899.1</v>
      </c>
      <c r="H328" s="20">
        <v>0.98</v>
      </c>
      <c r="I328" s="20">
        <v>1.12</v>
      </c>
      <c r="J328" s="20">
        <v>49</v>
      </c>
      <c r="K328" s="20">
        <v>840</v>
      </c>
      <c r="L328" s="20">
        <v>11.9</v>
      </c>
    </row>
    <row r="329" spans="1:13" s="43" customFormat="1" ht="155.25" customHeight="1" thickBot="1">
      <c r="A329" s="13"/>
      <c r="B329" s="30" t="s">
        <v>12</v>
      </c>
      <c r="C329" s="10"/>
      <c r="D329" s="31">
        <f>D327*100/D328</f>
        <v>81.4920634920635</v>
      </c>
      <c r="E329" s="31">
        <f aca="true" t="shared" si="49" ref="E329:L329">E327*100/E328</f>
        <v>109.0062111801242</v>
      </c>
      <c r="F329" s="31">
        <f t="shared" si="49"/>
        <v>120.24617679970159</v>
      </c>
      <c r="G329" s="31">
        <f t="shared" si="49"/>
        <v>101.91880364383131</v>
      </c>
      <c r="H329" s="31">
        <f t="shared" si="49"/>
        <v>69.18367346938777</v>
      </c>
      <c r="I329" s="31">
        <f t="shared" si="49"/>
        <v>62.49999999999999</v>
      </c>
      <c r="J329" s="31">
        <f t="shared" si="49"/>
        <v>96.71428571428571</v>
      </c>
      <c r="K329" s="31">
        <f t="shared" si="49"/>
        <v>69.0059523809524</v>
      </c>
      <c r="L329" s="31">
        <f t="shared" si="49"/>
        <v>133.52941176470586</v>
      </c>
      <c r="M329" s="42"/>
    </row>
    <row r="330" spans="1:12" ht="187.5" customHeight="1" thickBot="1">
      <c r="A330" s="32"/>
      <c r="B330" s="8"/>
      <c r="C330" s="33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80.25" thickBot="1">
      <c r="A331" s="125" t="s">
        <v>165</v>
      </c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7"/>
    </row>
    <row r="332" spans="1:12" ht="80.25" thickBot="1">
      <c r="A332" s="119"/>
      <c r="B332" s="128"/>
      <c r="C332" s="123"/>
      <c r="D332" s="133" t="s">
        <v>15</v>
      </c>
      <c r="E332" s="129"/>
      <c r="F332" s="134"/>
      <c r="G332" s="140" t="s">
        <v>41</v>
      </c>
      <c r="H332" s="133" t="s">
        <v>16</v>
      </c>
      <c r="I332" s="129"/>
      <c r="J332" s="134"/>
      <c r="K332" s="133" t="s">
        <v>17</v>
      </c>
      <c r="L332" s="134"/>
    </row>
    <row r="333" spans="1:12" ht="93.75" thickBot="1">
      <c r="A333" s="120"/>
      <c r="B333" s="129"/>
      <c r="C333" s="124"/>
      <c r="D333" s="9" t="s">
        <v>0</v>
      </c>
      <c r="E333" s="10" t="s">
        <v>1</v>
      </c>
      <c r="F333" s="10" t="s">
        <v>2</v>
      </c>
      <c r="G333" s="122"/>
      <c r="H333" s="11" t="s">
        <v>72</v>
      </c>
      <c r="I333" s="36" t="s">
        <v>73</v>
      </c>
      <c r="J333" s="10" t="s">
        <v>5</v>
      </c>
      <c r="K333" s="10" t="s">
        <v>18</v>
      </c>
      <c r="L333" s="10" t="s">
        <v>4</v>
      </c>
    </row>
    <row r="334" spans="1:12" ht="80.25" thickBot="1">
      <c r="A334" s="142" t="s">
        <v>131</v>
      </c>
      <c r="B334" s="143"/>
      <c r="C334" s="144"/>
      <c r="D334" s="27">
        <f>SUM(D29+D62+D96+D129+D162+D196+D229+D261+D293+D327)</f>
        <v>594.23</v>
      </c>
      <c r="E334" s="27">
        <f>SUM(E29+E62+E96+E129+E162+E196+E229+E261+E293+E327)</f>
        <v>570.24</v>
      </c>
      <c r="F334" s="27">
        <f>SUM(F29+F62+F96+F129+F162+F196+F229)</f>
        <v>2487.9999999999995</v>
      </c>
      <c r="G334" s="27">
        <f aca="true" t="shared" si="50" ref="G334:L334">SUM(G29+G62+G96+G129+G162+G196+G229+G261+G293+G327)</f>
        <v>18100.030000000002</v>
      </c>
      <c r="H334" s="27">
        <f t="shared" si="50"/>
        <v>10.465000000000002</v>
      </c>
      <c r="I334" s="27">
        <f t="shared" si="50"/>
        <v>11.95</v>
      </c>
      <c r="J334" s="27">
        <f t="shared" si="50"/>
        <v>561.916</v>
      </c>
      <c r="K334" s="27">
        <f t="shared" si="50"/>
        <v>4821.969999999999</v>
      </c>
      <c r="L334" s="27">
        <f t="shared" si="50"/>
        <v>155.77999999999997</v>
      </c>
    </row>
    <row r="335" spans="1:12" ht="80.25" thickBot="1">
      <c r="A335" s="142" t="s">
        <v>28</v>
      </c>
      <c r="B335" s="143"/>
      <c r="C335" s="144"/>
      <c r="D335" s="20">
        <f aca="true" t="shared" si="51" ref="D335:L335">D334/10</f>
        <v>59.423</v>
      </c>
      <c r="E335" s="20">
        <f t="shared" si="51"/>
        <v>57.024</v>
      </c>
      <c r="F335" s="20">
        <f t="shared" si="51"/>
        <v>248.79999999999995</v>
      </c>
      <c r="G335" s="20">
        <f t="shared" si="51"/>
        <v>1810.0030000000002</v>
      </c>
      <c r="H335" s="20">
        <f t="shared" si="51"/>
        <v>1.0465000000000002</v>
      </c>
      <c r="I335" s="20">
        <f t="shared" si="51"/>
        <v>1.1949999999999998</v>
      </c>
      <c r="J335" s="20">
        <f t="shared" si="51"/>
        <v>56.19160000000001</v>
      </c>
      <c r="K335" s="20">
        <f t="shared" si="51"/>
        <v>482.19699999999995</v>
      </c>
      <c r="L335" s="20">
        <f t="shared" si="51"/>
        <v>15.577999999999998</v>
      </c>
    </row>
    <row r="336" spans="1:12" ht="83.25" customHeight="1" thickBot="1">
      <c r="A336" s="149" t="s">
        <v>11</v>
      </c>
      <c r="B336" s="150"/>
      <c r="C336" s="151"/>
      <c r="D336" s="20">
        <v>63</v>
      </c>
      <c r="E336" s="20">
        <v>64.4</v>
      </c>
      <c r="F336" s="20">
        <v>268.1</v>
      </c>
      <c r="G336" s="20">
        <v>1899.1</v>
      </c>
      <c r="H336" s="20">
        <v>0.98</v>
      </c>
      <c r="I336" s="20">
        <v>1.12</v>
      </c>
      <c r="J336" s="20">
        <v>49</v>
      </c>
      <c r="K336" s="20">
        <v>840</v>
      </c>
      <c r="L336" s="20">
        <v>11.9</v>
      </c>
    </row>
    <row r="337" spans="1:12" ht="80.25" thickBot="1">
      <c r="A337" s="142" t="s">
        <v>12</v>
      </c>
      <c r="B337" s="143"/>
      <c r="C337" s="144"/>
      <c r="D337" s="20">
        <f>D335*100/D336</f>
        <v>94.32222222222222</v>
      </c>
      <c r="E337" s="20">
        <f aca="true" t="shared" si="52" ref="E337:K337">E335*100/E336</f>
        <v>88.54658385093167</v>
      </c>
      <c r="F337" s="20">
        <f t="shared" si="52"/>
        <v>92.80119358448339</v>
      </c>
      <c r="G337" s="20">
        <f t="shared" si="52"/>
        <v>95.3084619030067</v>
      </c>
      <c r="H337" s="20">
        <f t="shared" si="52"/>
        <v>106.7857142857143</v>
      </c>
      <c r="I337" s="20">
        <f t="shared" si="52"/>
        <v>106.69642857142856</v>
      </c>
      <c r="J337" s="20">
        <f t="shared" si="52"/>
        <v>114.67673469387756</v>
      </c>
      <c r="K337" s="20">
        <f t="shared" si="52"/>
        <v>57.40440476190476</v>
      </c>
      <c r="L337" s="20">
        <f>L335*100/L336</f>
        <v>130.90756302521007</v>
      </c>
    </row>
    <row r="338" spans="1:12" ht="80.25" thickBot="1">
      <c r="A338" s="142" t="s">
        <v>75</v>
      </c>
      <c r="B338" s="143"/>
      <c r="C338" s="144"/>
      <c r="D338" s="20">
        <f>D337-100</f>
        <v>-5.677777777777777</v>
      </c>
      <c r="E338" s="20">
        <f aca="true" t="shared" si="53" ref="E338:J338">E337-100</f>
        <v>-11.453416149068332</v>
      </c>
      <c r="F338" s="20">
        <f t="shared" si="53"/>
        <v>-7.198806415516614</v>
      </c>
      <c r="G338" s="20">
        <f t="shared" si="53"/>
        <v>-4.691538096993298</v>
      </c>
      <c r="H338" s="20">
        <f t="shared" si="53"/>
        <v>6.785714285714306</v>
      </c>
      <c r="I338" s="20">
        <f t="shared" si="53"/>
        <v>6.696428571428555</v>
      </c>
      <c r="J338" s="20">
        <f t="shared" si="53"/>
        <v>14.676734693877563</v>
      </c>
      <c r="K338" s="20">
        <f>K337-100</f>
        <v>-42.59559523809524</v>
      </c>
      <c r="L338" s="20">
        <f>L337-100</f>
        <v>30.907563025210067</v>
      </c>
    </row>
    <row r="339" spans="1:12" ht="79.5">
      <c r="A339" s="8"/>
      <c r="B339" s="8"/>
      <c r="C339" s="8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3" ht="79.5">
      <c r="A340" s="6"/>
      <c r="C340" s="6"/>
    </row>
  </sheetData>
  <sheetProtection/>
  <mergeCells count="152">
    <mergeCell ref="A57:L57"/>
    <mergeCell ref="A91:L91"/>
    <mergeCell ref="A124:L124"/>
    <mergeCell ref="A48:L48"/>
    <mergeCell ref="A42:L42"/>
    <mergeCell ref="A35:L35"/>
    <mergeCell ref="A38:L38"/>
    <mergeCell ref="A39:A40"/>
    <mergeCell ref="B39:B40"/>
    <mergeCell ref="A82:L82"/>
    <mergeCell ref="A105:L105"/>
    <mergeCell ref="H106:J106"/>
    <mergeCell ref="K106:L106"/>
    <mergeCell ref="D139:F139"/>
    <mergeCell ref="A109:L109"/>
    <mergeCell ref="D106:F106"/>
    <mergeCell ref="A106:A107"/>
    <mergeCell ref="A338:C338"/>
    <mergeCell ref="A334:C334"/>
    <mergeCell ref="A335:C335"/>
    <mergeCell ref="A336:C336"/>
    <mergeCell ref="A337:C337"/>
    <mergeCell ref="A224:L224"/>
    <mergeCell ref="A256:L256"/>
    <mergeCell ref="A288:L288"/>
    <mergeCell ref="A242:L242"/>
    <mergeCell ref="A248:L248"/>
    <mergeCell ref="H72:J72"/>
    <mergeCell ref="A157:L157"/>
    <mergeCell ref="A147:L147"/>
    <mergeCell ref="A138:L138"/>
    <mergeCell ref="A139:A140"/>
    <mergeCell ref="A135:L135"/>
    <mergeCell ref="G106:G107"/>
    <mergeCell ref="K72:L72"/>
    <mergeCell ref="B106:B107"/>
    <mergeCell ref="C106:C107"/>
    <mergeCell ref="A68:L68"/>
    <mergeCell ref="A115:L115"/>
    <mergeCell ref="A102:L102"/>
    <mergeCell ref="A75:L75"/>
    <mergeCell ref="A71:L71"/>
    <mergeCell ref="A72:A73"/>
    <mergeCell ref="B72:B73"/>
    <mergeCell ref="C72:C73"/>
    <mergeCell ref="D72:F72"/>
    <mergeCell ref="G72:G73"/>
    <mergeCell ref="A2:L2"/>
    <mergeCell ref="A3:L3"/>
    <mergeCell ref="A4:L4"/>
    <mergeCell ref="A6:A7"/>
    <mergeCell ref="B6:B7"/>
    <mergeCell ref="C6:C7"/>
    <mergeCell ref="K39:L39"/>
    <mergeCell ref="A9:L9"/>
    <mergeCell ref="A15:L15"/>
    <mergeCell ref="D6:F6"/>
    <mergeCell ref="G6:G7"/>
    <mergeCell ref="H6:J6"/>
    <mergeCell ref="K6:L6"/>
    <mergeCell ref="A24:L24"/>
    <mergeCell ref="A69:L69"/>
    <mergeCell ref="A70:L70"/>
    <mergeCell ref="A103:L103"/>
    <mergeCell ref="A104:L104"/>
    <mergeCell ref="C39:C40"/>
    <mergeCell ref="A36:L36"/>
    <mergeCell ref="A37:L37"/>
    <mergeCell ref="H39:J39"/>
    <mergeCell ref="D39:F39"/>
    <mergeCell ref="G39:G40"/>
    <mergeCell ref="A167:L167"/>
    <mergeCell ref="H139:J139"/>
    <mergeCell ref="A136:L136"/>
    <mergeCell ref="A137:L137"/>
    <mergeCell ref="B139:B140"/>
    <mergeCell ref="C139:C140"/>
    <mergeCell ref="K139:L139"/>
    <mergeCell ref="G139:G140"/>
    <mergeCell ref="A142:L142"/>
    <mergeCell ref="A168:L168"/>
    <mergeCell ref="H171:J171"/>
    <mergeCell ref="K171:L171"/>
    <mergeCell ref="D171:F171"/>
    <mergeCell ref="G171:G172"/>
    <mergeCell ref="A169:L169"/>
    <mergeCell ref="A191:L191"/>
    <mergeCell ref="A174:L174"/>
    <mergeCell ref="A170:L170"/>
    <mergeCell ref="A171:A172"/>
    <mergeCell ref="B171:B172"/>
    <mergeCell ref="C171:C172"/>
    <mergeCell ref="H206:J206"/>
    <mergeCell ref="K206:L206"/>
    <mergeCell ref="A235:L235"/>
    <mergeCell ref="A182:L182"/>
    <mergeCell ref="A216:L216"/>
    <mergeCell ref="D206:F206"/>
    <mergeCell ref="G206:G207"/>
    <mergeCell ref="B206:B207"/>
    <mergeCell ref="C206:C207"/>
    <mergeCell ref="A202:L202"/>
    <mergeCell ref="H239:J239"/>
    <mergeCell ref="K239:L239"/>
    <mergeCell ref="G239:G240"/>
    <mergeCell ref="A236:L236"/>
    <mergeCell ref="A237:L237"/>
    <mergeCell ref="A203:L203"/>
    <mergeCell ref="A204:L204"/>
    <mergeCell ref="A205:L205"/>
    <mergeCell ref="A206:A207"/>
    <mergeCell ref="A209:L209"/>
    <mergeCell ref="A270:A271"/>
    <mergeCell ref="B270:B271"/>
    <mergeCell ref="A268:L268"/>
    <mergeCell ref="G270:G271"/>
    <mergeCell ref="A300:L300"/>
    <mergeCell ref="A238:L238"/>
    <mergeCell ref="A239:A240"/>
    <mergeCell ref="B239:B240"/>
    <mergeCell ref="C239:C240"/>
    <mergeCell ref="D239:F239"/>
    <mergeCell ref="A267:L267"/>
    <mergeCell ref="H303:J303"/>
    <mergeCell ref="G332:G333"/>
    <mergeCell ref="H332:J332"/>
    <mergeCell ref="A306:L306"/>
    <mergeCell ref="A266:L266"/>
    <mergeCell ref="A269:L269"/>
    <mergeCell ref="A301:L301"/>
    <mergeCell ref="H270:J270"/>
    <mergeCell ref="K270:L270"/>
    <mergeCell ref="D270:F270"/>
    <mergeCell ref="D332:F332"/>
    <mergeCell ref="C270:C271"/>
    <mergeCell ref="A280:L280"/>
    <mergeCell ref="A299:L299"/>
    <mergeCell ref="B303:B304"/>
    <mergeCell ref="C303:C304"/>
    <mergeCell ref="D303:F303"/>
    <mergeCell ref="A273:L273"/>
    <mergeCell ref="A302:L302"/>
    <mergeCell ref="A332:A333"/>
    <mergeCell ref="G303:G304"/>
    <mergeCell ref="C332:C333"/>
    <mergeCell ref="A331:L331"/>
    <mergeCell ref="K303:L303"/>
    <mergeCell ref="A313:L313"/>
    <mergeCell ref="B332:B333"/>
    <mergeCell ref="A322:L322"/>
    <mergeCell ref="K332:L332"/>
    <mergeCell ref="A303:A30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1"/>
  <rowBreaks count="9" manualBreakCount="9">
    <brk id="34" max="12" man="1"/>
    <brk id="67" max="12" man="1"/>
    <brk id="101" max="12" man="1"/>
    <brk id="134" max="12" man="1"/>
    <brk id="166" max="12" man="1"/>
    <brk id="201" max="12" man="1"/>
    <brk id="234" max="12" man="1"/>
    <brk id="265" max="12" man="1"/>
    <brk id="2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502"/>
  <sheetViews>
    <sheetView view="pageBreakPreview" zoomScale="25" zoomScaleNormal="55" zoomScaleSheetLayoutView="25" workbookViewId="0" topLeftCell="A1">
      <selection activeCell="E318" sqref="E318"/>
    </sheetView>
  </sheetViews>
  <sheetFormatPr defaultColWidth="52.421875" defaultRowHeight="12.75"/>
  <cols>
    <col min="1" max="1" width="34.7109375" style="44" customWidth="1"/>
    <col min="2" max="2" width="185.8515625" style="6" customWidth="1"/>
    <col min="3" max="3" width="62.00390625" style="7" customWidth="1"/>
    <col min="4" max="4" width="66.57421875" style="6" customWidth="1"/>
    <col min="5" max="5" width="53.421875" style="6" customWidth="1"/>
    <col min="6" max="6" width="51.7109375" style="6" customWidth="1"/>
    <col min="7" max="7" width="95.00390625" style="6" customWidth="1"/>
    <col min="8" max="8" width="59.421875" style="6" customWidth="1"/>
    <col min="9" max="9" width="54.28125" style="6" customWidth="1"/>
    <col min="10" max="10" width="53.140625" style="6" customWidth="1"/>
    <col min="11" max="11" width="55.421875" style="6" customWidth="1"/>
    <col min="12" max="12" width="76.140625" style="6" customWidth="1"/>
    <col min="13" max="16384" width="52.421875" style="6" customWidth="1"/>
  </cols>
  <sheetData>
    <row r="1" ht="16.5" customHeight="1">
      <c r="A1" s="5"/>
    </row>
    <row r="2" spans="1:12" ht="79.5">
      <c r="A2" s="139" t="s">
        <v>139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79.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79.5">
      <c r="A4" s="141" t="s">
        <v>162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29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80.25" thickBot="1">
      <c r="A6" s="135" t="s">
        <v>23</v>
      </c>
      <c r="B6" s="121" t="s">
        <v>40</v>
      </c>
      <c r="C6" s="137" t="s">
        <v>14</v>
      </c>
      <c r="D6" s="125" t="s">
        <v>15</v>
      </c>
      <c r="E6" s="126"/>
      <c r="F6" s="127"/>
      <c r="G6" s="121" t="s">
        <v>41</v>
      </c>
      <c r="H6" s="125" t="s">
        <v>16</v>
      </c>
      <c r="I6" s="126"/>
      <c r="J6" s="127"/>
      <c r="K6" s="125" t="s">
        <v>17</v>
      </c>
      <c r="L6" s="127"/>
    </row>
    <row r="7" spans="1:12" ht="93.75" thickBot="1">
      <c r="A7" s="136"/>
      <c r="B7" s="122"/>
      <c r="C7" s="138"/>
      <c r="D7" s="9" t="s">
        <v>0</v>
      </c>
      <c r="E7" s="10" t="s">
        <v>1</v>
      </c>
      <c r="F7" s="10" t="s">
        <v>2</v>
      </c>
      <c r="G7" s="122"/>
      <c r="H7" s="11" t="s">
        <v>72</v>
      </c>
      <c r="I7" s="12" t="s">
        <v>73</v>
      </c>
      <c r="J7" s="10" t="s">
        <v>5</v>
      </c>
      <c r="K7" s="10" t="s">
        <v>18</v>
      </c>
      <c r="L7" s="10" t="s">
        <v>4</v>
      </c>
    </row>
    <row r="8" spans="1:12" s="18" customFormat="1" ht="80.25" thickBot="1">
      <c r="A8" s="13">
        <v>1</v>
      </c>
      <c r="B8" s="14">
        <v>2</v>
      </c>
      <c r="C8" s="15">
        <v>3</v>
      </c>
      <c r="D8" s="16">
        <v>4</v>
      </c>
      <c r="E8" s="14">
        <v>5</v>
      </c>
      <c r="F8" s="14">
        <v>6</v>
      </c>
      <c r="G8" s="14">
        <v>7</v>
      </c>
      <c r="H8" s="17">
        <v>8</v>
      </c>
      <c r="I8" s="14">
        <v>9</v>
      </c>
      <c r="J8" s="14">
        <v>10</v>
      </c>
      <c r="K8" s="17">
        <v>11</v>
      </c>
      <c r="L8" s="14">
        <v>12</v>
      </c>
    </row>
    <row r="9" spans="1:12" ht="65.25" customHeight="1" thickBot="1">
      <c r="A9" s="125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12" ht="96.75" customHeight="1" thickBot="1">
      <c r="A10" s="1">
        <v>28</v>
      </c>
      <c r="B10" s="2" t="s">
        <v>30</v>
      </c>
      <c r="C10" s="19">
        <v>150</v>
      </c>
      <c r="D10" s="20">
        <v>13.39</v>
      </c>
      <c r="E10" s="20">
        <v>19.09</v>
      </c>
      <c r="F10" s="20">
        <v>2.76</v>
      </c>
      <c r="G10" s="20">
        <v>236.44</v>
      </c>
      <c r="H10" s="20">
        <v>0.07</v>
      </c>
      <c r="I10" s="20">
        <v>0.44</v>
      </c>
      <c r="J10" s="20">
        <v>0.37</v>
      </c>
      <c r="K10" s="20">
        <v>83.1</v>
      </c>
      <c r="L10" s="20">
        <v>1.79</v>
      </c>
    </row>
    <row r="11" spans="1:12" ht="81.75" customHeight="1" thickBot="1">
      <c r="A11" s="1">
        <v>56</v>
      </c>
      <c r="B11" s="46" t="s">
        <v>56</v>
      </c>
      <c r="C11" s="19">
        <v>200</v>
      </c>
      <c r="D11" s="20">
        <v>2.08</v>
      </c>
      <c r="E11" s="20">
        <v>0.03</v>
      </c>
      <c r="F11" s="20">
        <v>13.89</v>
      </c>
      <c r="G11" s="20">
        <v>64.13</v>
      </c>
      <c r="H11" s="21">
        <v>0.02</v>
      </c>
      <c r="I11" s="21">
        <v>0.06</v>
      </c>
      <c r="J11" s="21">
        <v>0.9</v>
      </c>
      <c r="K11" s="20">
        <v>91.07</v>
      </c>
      <c r="L11" s="20">
        <v>0.94</v>
      </c>
    </row>
    <row r="12" spans="1:12" ht="239.25" thickBot="1">
      <c r="A12" s="1">
        <v>64</v>
      </c>
      <c r="B12" s="46" t="s">
        <v>180</v>
      </c>
      <c r="C12" s="50" t="s">
        <v>169</v>
      </c>
      <c r="D12" s="20">
        <v>4.72</v>
      </c>
      <c r="E12" s="20">
        <v>8.01</v>
      </c>
      <c r="F12" s="20">
        <v>20.25</v>
      </c>
      <c r="G12" s="20">
        <v>119.9</v>
      </c>
      <c r="H12" s="20">
        <v>0.04</v>
      </c>
      <c r="I12" s="20">
        <v>0.05</v>
      </c>
      <c r="J12" s="20">
        <v>0.1</v>
      </c>
      <c r="K12" s="20">
        <v>139.2</v>
      </c>
      <c r="L12" s="20">
        <v>0.39</v>
      </c>
    </row>
    <row r="13" spans="1:12" ht="80.25" thickBot="1">
      <c r="A13" s="1" t="s">
        <v>27</v>
      </c>
      <c r="B13" s="2" t="s">
        <v>44</v>
      </c>
      <c r="C13" s="22" t="s">
        <v>89</v>
      </c>
      <c r="D13" s="20">
        <v>0.8</v>
      </c>
      <c r="E13" s="20">
        <v>0.8</v>
      </c>
      <c r="F13" s="20">
        <v>20.8</v>
      </c>
      <c r="G13" s="20">
        <v>90</v>
      </c>
      <c r="H13" s="20">
        <v>0.03</v>
      </c>
      <c r="I13" s="20">
        <v>0.06</v>
      </c>
      <c r="J13" s="20">
        <v>9.48</v>
      </c>
      <c r="K13" s="20">
        <v>32</v>
      </c>
      <c r="L13" s="20">
        <v>4.4</v>
      </c>
    </row>
    <row r="14" spans="1:12" ht="80.25" thickBot="1">
      <c r="A14" s="1"/>
      <c r="B14" s="2" t="s">
        <v>7</v>
      </c>
      <c r="C14" s="22"/>
      <c r="D14" s="20">
        <f aca="true" t="shared" si="0" ref="D14:L14">SUM(D10:D13)</f>
        <v>20.990000000000002</v>
      </c>
      <c r="E14" s="20">
        <f t="shared" si="0"/>
        <v>27.930000000000003</v>
      </c>
      <c r="F14" s="20">
        <f t="shared" si="0"/>
        <v>57.7</v>
      </c>
      <c r="G14" s="20">
        <f>SUM(G10:G13)</f>
        <v>510.47</v>
      </c>
      <c r="H14" s="20">
        <f t="shared" si="0"/>
        <v>0.16</v>
      </c>
      <c r="I14" s="20">
        <f t="shared" si="0"/>
        <v>0.6100000000000001</v>
      </c>
      <c r="J14" s="20">
        <f t="shared" si="0"/>
        <v>10.850000000000001</v>
      </c>
      <c r="K14" s="20">
        <f t="shared" si="0"/>
        <v>345.37</v>
      </c>
      <c r="L14" s="20">
        <f t="shared" si="0"/>
        <v>7.5200000000000005</v>
      </c>
    </row>
    <row r="15" spans="1:12" ht="67.5" customHeight="1" thickBot="1">
      <c r="A15" s="125" t="s">
        <v>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59.75" thickBot="1">
      <c r="A16" s="3" t="s">
        <v>113</v>
      </c>
      <c r="B16" s="4" t="s">
        <v>135</v>
      </c>
      <c r="C16" s="19">
        <v>100</v>
      </c>
      <c r="D16" s="20">
        <v>0.34</v>
      </c>
      <c r="E16" s="20">
        <v>0.04</v>
      </c>
      <c r="F16" s="20">
        <v>0.85</v>
      </c>
      <c r="G16" s="20">
        <v>5.08</v>
      </c>
      <c r="H16" s="24">
        <v>0.01</v>
      </c>
      <c r="I16" s="20">
        <v>0</v>
      </c>
      <c r="J16" s="20">
        <v>1.8</v>
      </c>
      <c r="K16" s="20">
        <v>9</v>
      </c>
      <c r="L16" s="20">
        <v>0.43</v>
      </c>
    </row>
    <row r="17" spans="1:12" ht="80.25" thickBot="1">
      <c r="A17" s="1">
        <v>12</v>
      </c>
      <c r="B17" s="46" t="s">
        <v>152</v>
      </c>
      <c r="C17" s="23" t="s">
        <v>137</v>
      </c>
      <c r="D17" s="20">
        <v>2.09</v>
      </c>
      <c r="E17" s="20">
        <v>5.69</v>
      </c>
      <c r="F17" s="20">
        <v>7.17</v>
      </c>
      <c r="G17" s="20">
        <v>88.28</v>
      </c>
      <c r="H17" s="20">
        <v>0.02</v>
      </c>
      <c r="I17" s="20">
        <v>0.04</v>
      </c>
      <c r="J17" s="20">
        <v>8.33</v>
      </c>
      <c r="K17" s="20">
        <v>30.25</v>
      </c>
      <c r="L17" s="20">
        <v>0.73</v>
      </c>
    </row>
    <row r="18" spans="1:12" ht="80.25" thickBot="1">
      <c r="A18" s="1">
        <v>32</v>
      </c>
      <c r="B18" s="2" t="s">
        <v>88</v>
      </c>
      <c r="C18" s="50" t="s">
        <v>89</v>
      </c>
      <c r="D18" s="20">
        <v>14.95</v>
      </c>
      <c r="E18" s="20">
        <v>13.26</v>
      </c>
      <c r="F18" s="20">
        <v>4.45</v>
      </c>
      <c r="G18" s="20">
        <v>198</v>
      </c>
      <c r="H18" s="20">
        <v>0</v>
      </c>
      <c r="I18" s="20">
        <v>0</v>
      </c>
      <c r="J18" s="20">
        <v>0.94</v>
      </c>
      <c r="K18" s="20">
        <v>13.21</v>
      </c>
      <c r="L18" s="20">
        <v>0.31</v>
      </c>
    </row>
    <row r="19" spans="1:12" ht="75.75" customHeight="1" thickBot="1">
      <c r="A19" s="1">
        <v>40</v>
      </c>
      <c r="B19" s="2" t="s">
        <v>33</v>
      </c>
      <c r="C19" s="19">
        <v>150</v>
      </c>
      <c r="D19" s="20">
        <v>2</v>
      </c>
      <c r="E19" s="20">
        <v>6.93</v>
      </c>
      <c r="F19" s="20">
        <v>38.64</v>
      </c>
      <c r="G19" s="20">
        <v>224.9</v>
      </c>
      <c r="H19" s="20">
        <v>0.1</v>
      </c>
      <c r="I19" s="20">
        <v>0.08</v>
      </c>
      <c r="J19" s="20">
        <v>0</v>
      </c>
      <c r="K19" s="20">
        <v>13.88</v>
      </c>
      <c r="L19" s="20">
        <v>4.48</v>
      </c>
    </row>
    <row r="20" spans="1:12" ht="159.75" thickBot="1">
      <c r="A20" s="1">
        <v>59</v>
      </c>
      <c r="B20" s="46" t="s">
        <v>182</v>
      </c>
      <c r="C20" s="23" t="s">
        <v>19</v>
      </c>
      <c r="D20" s="20">
        <v>1</v>
      </c>
      <c r="E20" s="20">
        <v>0.2</v>
      </c>
      <c r="F20" s="20">
        <v>20.2</v>
      </c>
      <c r="G20" s="20">
        <v>92</v>
      </c>
      <c r="H20" s="20">
        <v>0.02</v>
      </c>
      <c r="I20" s="20">
        <v>0.02</v>
      </c>
      <c r="J20" s="20">
        <v>4</v>
      </c>
      <c r="K20" s="20">
        <v>14</v>
      </c>
      <c r="L20" s="20">
        <v>0.4</v>
      </c>
    </row>
    <row r="21" spans="1:12" ht="90.75" customHeight="1" thickBot="1">
      <c r="A21" s="1" t="s">
        <v>27</v>
      </c>
      <c r="B21" s="2" t="s">
        <v>43</v>
      </c>
      <c r="C21" s="19">
        <v>56</v>
      </c>
      <c r="D21" s="20">
        <v>3.97</v>
      </c>
      <c r="E21" s="20">
        <v>0.74</v>
      </c>
      <c r="F21" s="20">
        <v>46.38</v>
      </c>
      <c r="G21" s="20">
        <v>103.4</v>
      </c>
      <c r="H21" s="20">
        <v>0.13</v>
      </c>
      <c r="I21" s="20">
        <v>0</v>
      </c>
      <c r="J21" s="20">
        <v>0</v>
      </c>
      <c r="K21" s="20">
        <v>24.36</v>
      </c>
      <c r="L21" s="20">
        <v>2.19</v>
      </c>
    </row>
    <row r="22" spans="1:12" ht="84.75" customHeight="1" thickBot="1">
      <c r="A22" s="1" t="s">
        <v>27</v>
      </c>
      <c r="B22" s="2" t="s">
        <v>47</v>
      </c>
      <c r="C22" s="19">
        <v>60</v>
      </c>
      <c r="D22" s="20">
        <v>2.33</v>
      </c>
      <c r="E22" s="20">
        <v>0.48</v>
      </c>
      <c r="F22" s="20">
        <v>40.26</v>
      </c>
      <c r="G22" s="20">
        <v>95.2</v>
      </c>
      <c r="H22" s="20">
        <v>0.04</v>
      </c>
      <c r="I22" s="20">
        <v>0</v>
      </c>
      <c r="J22" s="20">
        <v>0</v>
      </c>
      <c r="K22" s="20">
        <v>15.74</v>
      </c>
      <c r="L22" s="20">
        <v>1.38</v>
      </c>
    </row>
    <row r="23" spans="1:12" ht="80.25" thickBot="1">
      <c r="A23" s="1"/>
      <c r="B23" s="2" t="s">
        <v>22</v>
      </c>
      <c r="C23" s="19"/>
      <c r="D23" s="20">
        <f>SUM(D16:D22)</f>
        <v>26.68</v>
      </c>
      <c r="E23" s="20">
        <f>SUM(E16:E22)</f>
        <v>27.34</v>
      </c>
      <c r="F23" s="20">
        <f>SUM(F16:F22)</f>
        <v>157.95</v>
      </c>
      <c r="G23" s="20">
        <f>SUM(G16:G22)</f>
        <v>806.86</v>
      </c>
      <c r="H23" s="20">
        <f>SUM(H16:H22)</f>
        <v>0.32</v>
      </c>
      <c r="I23" s="20">
        <f>SUM(I11:I22)</f>
        <v>0.92</v>
      </c>
      <c r="J23" s="20">
        <f>SUM(J16:J22)</f>
        <v>15.07</v>
      </c>
      <c r="K23" s="20">
        <f>SUM(K16:K22)</f>
        <v>120.44</v>
      </c>
      <c r="L23" s="20">
        <f>SUM(L16:L22)</f>
        <v>9.920000000000002</v>
      </c>
    </row>
    <row r="24" spans="1:12" ht="80.25" customHeight="1" thickBot="1">
      <c r="A24" s="130" t="s">
        <v>166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</row>
    <row r="25" spans="1:12" ht="93.75" customHeight="1" thickBot="1">
      <c r="A25" s="1">
        <v>69</v>
      </c>
      <c r="B25" s="46" t="s">
        <v>206</v>
      </c>
      <c r="C25" s="19">
        <v>70</v>
      </c>
      <c r="D25" s="20">
        <v>4.6</v>
      </c>
      <c r="E25" s="20">
        <v>8.55</v>
      </c>
      <c r="F25" s="20">
        <v>43.35</v>
      </c>
      <c r="G25" s="20">
        <v>268.75</v>
      </c>
      <c r="H25" s="20">
        <v>0.06</v>
      </c>
      <c r="I25" s="20">
        <v>0.02</v>
      </c>
      <c r="J25" s="20">
        <v>0</v>
      </c>
      <c r="K25" s="20">
        <v>9.82</v>
      </c>
      <c r="L25" s="20">
        <v>0.61</v>
      </c>
    </row>
    <row r="26" spans="1:12" ht="105.75" customHeight="1" thickBot="1">
      <c r="A26" s="1">
        <v>51</v>
      </c>
      <c r="B26" s="46" t="s">
        <v>189</v>
      </c>
      <c r="C26" s="50" t="s">
        <v>19</v>
      </c>
      <c r="D26" s="27">
        <v>0</v>
      </c>
      <c r="E26" s="27">
        <v>0</v>
      </c>
      <c r="F26" s="27">
        <v>3.68</v>
      </c>
      <c r="G26" s="27">
        <v>15</v>
      </c>
      <c r="H26" s="27">
        <v>0.12</v>
      </c>
      <c r="I26" s="27">
        <v>0.12</v>
      </c>
      <c r="J26" s="27">
        <v>3</v>
      </c>
      <c r="K26" s="27">
        <v>317</v>
      </c>
      <c r="L26" s="27">
        <v>0</v>
      </c>
    </row>
    <row r="27" spans="1:12" ht="80.25" thickBot="1">
      <c r="A27" s="1"/>
      <c r="B27" s="2" t="s">
        <v>22</v>
      </c>
      <c r="C27" s="22"/>
      <c r="D27" s="20">
        <f aca="true" t="shared" si="1" ref="D27:L27">SUM(D25:D26)</f>
        <v>4.6</v>
      </c>
      <c r="E27" s="20">
        <f t="shared" si="1"/>
        <v>8.55</v>
      </c>
      <c r="F27" s="20">
        <f t="shared" si="1"/>
        <v>47.03</v>
      </c>
      <c r="G27" s="20">
        <f t="shared" si="1"/>
        <v>283.75</v>
      </c>
      <c r="H27" s="20">
        <f t="shared" si="1"/>
        <v>0.18</v>
      </c>
      <c r="I27" s="20">
        <f t="shared" si="1"/>
        <v>0.13999999999999999</v>
      </c>
      <c r="J27" s="20">
        <f t="shared" si="1"/>
        <v>3</v>
      </c>
      <c r="K27" s="20">
        <f t="shared" si="1"/>
        <v>326.82</v>
      </c>
      <c r="L27" s="20">
        <f t="shared" si="1"/>
        <v>0.61</v>
      </c>
    </row>
    <row r="28" spans="1:12" ht="93.75" thickBot="1">
      <c r="A28" s="1"/>
      <c r="B28" s="2"/>
      <c r="C28" s="22"/>
      <c r="D28" s="9" t="s">
        <v>0</v>
      </c>
      <c r="E28" s="10" t="s">
        <v>1</v>
      </c>
      <c r="F28" s="10" t="s">
        <v>2</v>
      </c>
      <c r="G28" s="28" t="s">
        <v>3</v>
      </c>
      <c r="H28" s="11" t="s">
        <v>72</v>
      </c>
      <c r="I28" s="11" t="s">
        <v>73</v>
      </c>
      <c r="J28" s="10" t="s">
        <v>5</v>
      </c>
      <c r="K28" s="10" t="s">
        <v>18</v>
      </c>
      <c r="L28" s="10" t="s">
        <v>4</v>
      </c>
    </row>
    <row r="29" spans="1:12" ht="80.25" thickBot="1">
      <c r="A29" s="1"/>
      <c r="B29" s="29" t="s">
        <v>10</v>
      </c>
      <c r="C29" s="22"/>
      <c r="D29" s="20">
        <f aca="true" t="shared" si="2" ref="D29:L29">SUM(D14+D23+D27)</f>
        <v>52.27</v>
      </c>
      <c r="E29" s="20">
        <f t="shared" si="2"/>
        <v>63.82000000000001</v>
      </c>
      <c r="F29" s="20">
        <f t="shared" si="2"/>
        <v>262.67999999999995</v>
      </c>
      <c r="G29" s="20">
        <f t="shared" si="2"/>
        <v>1601.08</v>
      </c>
      <c r="H29" s="20">
        <f t="shared" si="2"/>
        <v>0.6599999999999999</v>
      </c>
      <c r="I29" s="20">
        <f t="shared" si="2"/>
        <v>1.6700000000000002</v>
      </c>
      <c r="J29" s="20">
        <f t="shared" si="2"/>
        <v>28.92</v>
      </c>
      <c r="K29" s="20">
        <f t="shared" si="2"/>
        <v>792.63</v>
      </c>
      <c r="L29" s="20">
        <f t="shared" si="2"/>
        <v>18.05</v>
      </c>
    </row>
    <row r="30" spans="1:12" ht="83.25" customHeight="1" thickBot="1">
      <c r="A30" s="1"/>
      <c r="B30" s="29" t="s">
        <v>11</v>
      </c>
      <c r="C30" s="22"/>
      <c r="D30" s="20">
        <v>53.9</v>
      </c>
      <c r="E30" s="20">
        <v>55.3</v>
      </c>
      <c r="F30" s="20">
        <v>234.5</v>
      </c>
      <c r="G30" s="20">
        <v>1645</v>
      </c>
      <c r="H30" s="20">
        <v>0.84</v>
      </c>
      <c r="I30" s="20">
        <v>0.98</v>
      </c>
      <c r="J30" s="20">
        <v>42</v>
      </c>
      <c r="K30" s="20">
        <v>770</v>
      </c>
      <c r="L30" s="20">
        <v>8.4</v>
      </c>
    </row>
    <row r="31" spans="1:12" ht="248.25" customHeight="1" thickBot="1">
      <c r="A31" s="13"/>
      <c r="B31" s="30" t="s">
        <v>12</v>
      </c>
      <c r="C31" s="10"/>
      <c r="D31" s="31">
        <f>D29*100/D30</f>
        <v>96.97588126159555</v>
      </c>
      <c r="E31" s="31">
        <f aca="true" t="shared" si="3" ref="E31:L31">E29*100/E30</f>
        <v>115.40687160940328</v>
      </c>
      <c r="F31" s="31">
        <f t="shared" si="3"/>
        <v>112.01705756929636</v>
      </c>
      <c r="G31" s="31">
        <f t="shared" si="3"/>
        <v>97.33009118541034</v>
      </c>
      <c r="H31" s="31">
        <f t="shared" si="3"/>
        <v>78.57142857142856</v>
      </c>
      <c r="I31" s="31">
        <f t="shared" si="3"/>
        <v>170.40816326530614</v>
      </c>
      <c r="J31" s="31">
        <f t="shared" si="3"/>
        <v>68.85714285714286</v>
      </c>
      <c r="K31" s="31">
        <f t="shared" si="3"/>
        <v>102.93896103896104</v>
      </c>
      <c r="L31" s="31">
        <f t="shared" si="3"/>
        <v>214.88095238095238</v>
      </c>
    </row>
    <row r="32" spans="1:12" ht="7.5" customHeight="1">
      <c r="A32" s="32"/>
      <c r="B32" s="8"/>
      <c r="C32" s="33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79.5">
      <c r="A33" s="32"/>
      <c r="B33" s="6" t="s">
        <v>54</v>
      </c>
      <c r="C33" s="6"/>
      <c r="E33" s="34"/>
      <c r="F33" s="34"/>
      <c r="G33" s="34"/>
      <c r="H33" s="34"/>
      <c r="I33" s="34"/>
      <c r="J33" s="34"/>
      <c r="K33" s="34"/>
      <c r="L33" s="34"/>
    </row>
    <row r="34" spans="1:12" s="61" customFormat="1" ht="40.5" customHeight="1">
      <c r="A34" s="60"/>
      <c r="C34" s="62"/>
      <c r="H34" s="63"/>
      <c r="I34" s="63"/>
      <c r="J34" s="63"/>
      <c r="K34" s="63"/>
      <c r="L34" s="63"/>
    </row>
    <row r="35" spans="1:12" s="61" customFormat="1" ht="79.5">
      <c r="A35" s="163" t="s">
        <v>140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2" s="61" customFormat="1" ht="79.5">
      <c r="A36" s="163" t="s">
        <v>38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s="61" customFormat="1" ht="79.5">
      <c r="A37" s="162" t="s">
        <v>162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s="61" customFormat="1" ht="11.25" customHeight="1" thickBo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</row>
    <row r="39" spans="1:12" s="61" customFormat="1" ht="80.25" thickBot="1">
      <c r="A39" s="153" t="s">
        <v>23</v>
      </c>
      <c r="B39" s="160" t="s">
        <v>40</v>
      </c>
      <c r="C39" s="158" t="s">
        <v>14</v>
      </c>
      <c r="D39" s="168" t="s">
        <v>15</v>
      </c>
      <c r="E39" s="169"/>
      <c r="F39" s="170"/>
      <c r="G39" s="160" t="s">
        <v>41</v>
      </c>
      <c r="H39" s="155" t="s">
        <v>16</v>
      </c>
      <c r="I39" s="156"/>
      <c r="J39" s="157"/>
      <c r="K39" s="155" t="s">
        <v>17</v>
      </c>
      <c r="L39" s="157"/>
    </row>
    <row r="40" spans="1:12" s="61" customFormat="1" ht="93.75" thickBot="1">
      <c r="A40" s="154"/>
      <c r="B40" s="161"/>
      <c r="C40" s="159"/>
      <c r="D40" s="64" t="s">
        <v>0</v>
      </c>
      <c r="E40" s="65" t="s">
        <v>1</v>
      </c>
      <c r="F40" s="65" t="s">
        <v>2</v>
      </c>
      <c r="G40" s="161"/>
      <c r="H40" s="66" t="s">
        <v>72</v>
      </c>
      <c r="I40" s="67" t="s">
        <v>73</v>
      </c>
      <c r="J40" s="65" t="s">
        <v>5</v>
      </c>
      <c r="K40" s="65" t="s">
        <v>18</v>
      </c>
      <c r="L40" s="65" t="s">
        <v>4</v>
      </c>
    </row>
    <row r="41" spans="1:12" s="61" customFormat="1" ht="80.25" thickBot="1">
      <c r="A41" s="68">
        <v>1</v>
      </c>
      <c r="B41" s="69">
        <v>2</v>
      </c>
      <c r="C41" s="70">
        <v>3</v>
      </c>
      <c r="D41" s="71">
        <v>4</v>
      </c>
      <c r="E41" s="69">
        <v>5</v>
      </c>
      <c r="F41" s="69">
        <v>6</v>
      </c>
      <c r="G41" s="69">
        <v>7</v>
      </c>
      <c r="H41" s="72">
        <v>8</v>
      </c>
      <c r="I41" s="69">
        <v>9</v>
      </c>
      <c r="J41" s="69">
        <v>10</v>
      </c>
      <c r="K41" s="72">
        <v>11</v>
      </c>
      <c r="L41" s="69">
        <v>12</v>
      </c>
    </row>
    <row r="42" spans="1:12" s="61" customFormat="1" ht="80.25" thickBot="1">
      <c r="A42" s="155" t="s">
        <v>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7"/>
    </row>
    <row r="43" spans="1:12" s="61" customFormat="1" ht="326.25" customHeight="1" thickBot="1">
      <c r="A43" s="73" t="s">
        <v>183</v>
      </c>
      <c r="B43" s="74" t="s">
        <v>217</v>
      </c>
      <c r="C43" s="75">
        <v>200</v>
      </c>
      <c r="D43" s="76">
        <v>6.2</v>
      </c>
      <c r="E43" s="76">
        <v>4.48</v>
      </c>
      <c r="F43" s="76">
        <v>31.64</v>
      </c>
      <c r="G43" s="76">
        <v>191.7</v>
      </c>
      <c r="H43" s="76">
        <v>0.06</v>
      </c>
      <c r="I43" s="76">
        <v>0.12</v>
      </c>
      <c r="J43" s="76">
        <v>0.3</v>
      </c>
      <c r="K43" s="76">
        <v>112.6</v>
      </c>
      <c r="L43" s="76">
        <v>0.29</v>
      </c>
    </row>
    <row r="44" spans="1:12" s="61" customFormat="1" ht="159.75" thickBot="1">
      <c r="A44" s="77">
        <v>60</v>
      </c>
      <c r="B44" s="78" t="s">
        <v>184</v>
      </c>
      <c r="C44" s="75">
        <v>200</v>
      </c>
      <c r="D44" s="76">
        <v>2.79</v>
      </c>
      <c r="E44" s="76">
        <v>0.04</v>
      </c>
      <c r="F44" s="76">
        <v>19.8</v>
      </c>
      <c r="G44" s="76">
        <v>90.56</v>
      </c>
      <c r="H44" s="76">
        <v>0.03</v>
      </c>
      <c r="I44" s="76">
        <v>0.07</v>
      </c>
      <c r="J44" s="76">
        <v>1</v>
      </c>
      <c r="K44" s="76">
        <v>113.8</v>
      </c>
      <c r="L44" s="76">
        <v>0.14</v>
      </c>
    </row>
    <row r="45" spans="1:12" s="61" customFormat="1" ht="80.25" thickBot="1">
      <c r="A45" s="77" t="s">
        <v>27</v>
      </c>
      <c r="B45" s="79" t="s">
        <v>114</v>
      </c>
      <c r="C45" s="80" t="s">
        <v>89</v>
      </c>
      <c r="D45" s="81">
        <v>2.09</v>
      </c>
      <c r="E45" s="81">
        <v>0.56</v>
      </c>
      <c r="F45" s="81">
        <v>0.73</v>
      </c>
      <c r="G45" s="81">
        <v>179</v>
      </c>
      <c r="H45" s="81">
        <v>0.9</v>
      </c>
      <c r="I45" s="81">
        <v>0.7</v>
      </c>
      <c r="J45" s="81">
        <v>15.97</v>
      </c>
      <c r="K45" s="81">
        <v>5.67</v>
      </c>
      <c r="L45" s="81">
        <v>0.96</v>
      </c>
    </row>
    <row r="46" spans="1:12" s="61" customFormat="1" ht="155.25" customHeight="1" thickBot="1">
      <c r="A46" s="82" t="s">
        <v>186</v>
      </c>
      <c r="B46" s="78" t="s">
        <v>187</v>
      </c>
      <c r="C46" s="83" t="s">
        <v>201</v>
      </c>
      <c r="D46" s="81">
        <v>1.24</v>
      </c>
      <c r="E46" s="81">
        <v>3.91</v>
      </c>
      <c r="F46" s="81">
        <v>30.3</v>
      </c>
      <c r="G46" s="81">
        <v>121.36</v>
      </c>
      <c r="H46" s="81">
        <v>0.02</v>
      </c>
      <c r="I46" s="81">
        <v>0.01</v>
      </c>
      <c r="J46" s="81">
        <v>0.03</v>
      </c>
      <c r="K46" s="81">
        <v>6</v>
      </c>
      <c r="L46" s="81">
        <v>0.37</v>
      </c>
    </row>
    <row r="47" spans="1:12" s="61" customFormat="1" ht="80.25" thickBot="1">
      <c r="A47" s="77"/>
      <c r="B47" s="79" t="s">
        <v>7</v>
      </c>
      <c r="C47" s="75"/>
      <c r="D47" s="81">
        <f aca="true" t="shared" si="4" ref="D47:L47">SUM(D43:D46)</f>
        <v>12.32</v>
      </c>
      <c r="E47" s="81">
        <f t="shared" si="4"/>
        <v>8.99</v>
      </c>
      <c r="F47" s="81">
        <f t="shared" si="4"/>
        <v>82.47</v>
      </c>
      <c r="G47" s="81">
        <f t="shared" si="4"/>
        <v>582.62</v>
      </c>
      <c r="H47" s="81">
        <f t="shared" si="4"/>
        <v>1.01</v>
      </c>
      <c r="I47" s="81">
        <f t="shared" si="4"/>
        <v>0.8999999999999999</v>
      </c>
      <c r="J47" s="81">
        <f t="shared" si="4"/>
        <v>17.3</v>
      </c>
      <c r="K47" s="81">
        <f t="shared" si="4"/>
        <v>238.06999999999996</v>
      </c>
      <c r="L47" s="81">
        <f t="shared" si="4"/>
        <v>1.7599999999999998</v>
      </c>
    </row>
    <row r="48" spans="1:12" s="61" customFormat="1" ht="80.25" thickBot="1">
      <c r="A48" s="164" t="s">
        <v>24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6"/>
    </row>
    <row r="49" spans="1:12" s="61" customFormat="1" ht="159.75" thickBot="1">
      <c r="A49" s="84">
        <v>3</v>
      </c>
      <c r="B49" s="78" t="s">
        <v>45</v>
      </c>
      <c r="C49" s="83" t="s">
        <v>20</v>
      </c>
      <c r="D49" s="81">
        <v>0.91</v>
      </c>
      <c r="E49" s="81">
        <v>3.28</v>
      </c>
      <c r="F49" s="81">
        <v>2.57</v>
      </c>
      <c r="G49" s="81">
        <v>43.23</v>
      </c>
      <c r="H49" s="81">
        <v>0.05</v>
      </c>
      <c r="I49" s="81">
        <v>0.02</v>
      </c>
      <c r="J49" s="81">
        <v>0.83</v>
      </c>
      <c r="K49" s="81">
        <v>7.49</v>
      </c>
      <c r="L49" s="81">
        <v>0.25</v>
      </c>
    </row>
    <row r="50" spans="1:12" s="61" customFormat="1" ht="159.75" thickBot="1">
      <c r="A50" s="77">
        <v>19</v>
      </c>
      <c r="B50" s="78" t="s">
        <v>111</v>
      </c>
      <c r="C50" s="83" t="s">
        <v>137</v>
      </c>
      <c r="D50" s="81">
        <v>2.21</v>
      </c>
      <c r="E50" s="81">
        <v>5.95</v>
      </c>
      <c r="F50" s="81">
        <v>12.9</v>
      </c>
      <c r="G50" s="81">
        <v>114</v>
      </c>
      <c r="H50" s="81">
        <v>0.06</v>
      </c>
      <c r="I50" s="81">
        <v>0.04</v>
      </c>
      <c r="J50" s="81">
        <v>5.026</v>
      </c>
      <c r="K50" s="81">
        <v>26</v>
      </c>
      <c r="L50" s="81">
        <v>0.58</v>
      </c>
    </row>
    <row r="51" spans="1:12" s="61" customFormat="1" ht="159.75" thickBot="1">
      <c r="A51" s="77">
        <v>36</v>
      </c>
      <c r="B51" s="78" t="s">
        <v>130</v>
      </c>
      <c r="C51" s="85" t="s">
        <v>171</v>
      </c>
      <c r="D51" s="81">
        <v>11.89</v>
      </c>
      <c r="E51" s="81">
        <v>9.94</v>
      </c>
      <c r="F51" s="81">
        <v>15.74</v>
      </c>
      <c r="G51" s="81">
        <v>200</v>
      </c>
      <c r="H51" s="81">
        <v>0.04</v>
      </c>
      <c r="I51" s="81">
        <v>0.07</v>
      </c>
      <c r="J51" s="81">
        <v>0.11</v>
      </c>
      <c r="K51" s="81">
        <v>25.68</v>
      </c>
      <c r="L51" s="81">
        <v>1.29</v>
      </c>
    </row>
    <row r="52" spans="1:12" s="61" customFormat="1" ht="80.25" thickBot="1">
      <c r="A52" s="77">
        <v>45</v>
      </c>
      <c r="B52" s="78" t="s">
        <v>31</v>
      </c>
      <c r="C52" s="75">
        <v>200</v>
      </c>
      <c r="D52" s="81">
        <v>2.04</v>
      </c>
      <c r="E52" s="81">
        <v>5.01</v>
      </c>
      <c r="F52" s="81">
        <v>20.97</v>
      </c>
      <c r="G52" s="81">
        <v>137.13</v>
      </c>
      <c r="H52" s="81">
        <v>0.14</v>
      </c>
      <c r="I52" s="81">
        <v>0.06</v>
      </c>
      <c r="J52" s="81">
        <v>5.18</v>
      </c>
      <c r="K52" s="81">
        <v>34.29</v>
      </c>
      <c r="L52" s="81">
        <v>0.99</v>
      </c>
    </row>
    <row r="53" spans="1:12" s="61" customFormat="1" ht="80.25" thickBot="1">
      <c r="A53" s="77">
        <v>57</v>
      </c>
      <c r="B53" s="79" t="s">
        <v>26</v>
      </c>
      <c r="C53" s="75">
        <v>200</v>
      </c>
      <c r="D53" s="81">
        <v>0.56</v>
      </c>
      <c r="E53" s="81">
        <v>0</v>
      </c>
      <c r="F53" s="81">
        <v>27.4</v>
      </c>
      <c r="G53" s="81">
        <v>111.84</v>
      </c>
      <c r="H53" s="81">
        <v>0.01</v>
      </c>
      <c r="I53" s="81">
        <v>0.01</v>
      </c>
      <c r="J53" s="81">
        <v>0.15</v>
      </c>
      <c r="K53" s="81">
        <v>56.37</v>
      </c>
      <c r="L53" s="81">
        <v>1.58</v>
      </c>
    </row>
    <row r="54" spans="1:12" s="61" customFormat="1" ht="90.75" customHeight="1" thickBot="1">
      <c r="A54" s="77" t="s">
        <v>27</v>
      </c>
      <c r="B54" s="79" t="s">
        <v>43</v>
      </c>
      <c r="C54" s="75">
        <v>56</v>
      </c>
      <c r="D54" s="81">
        <v>3.97</v>
      </c>
      <c r="E54" s="81">
        <v>0.74</v>
      </c>
      <c r="F54" s="81">
        <v>46.38</v>
      </c>
      <c r="G54" s="81">
        <v>103.4</v>
      </c>
      <c r="H54" s="81">
        <v>0.13</v>
      </c>
      <c r="I54" s="81">
        <v>0</v>
      </c>
      <c r="J54" s="81">
        <v>0</v>
      </c>
      <c r="K54" s="81">
        <v>24.36</v>
      </c>
      <c r="L54" s="81">
        <v>2.19</v>
      </c>
    </row>
    <row r="55" spans="1:12" s="61" customFormat="1" ht="81.75" customHeight="1" thickBot="1">
      <c r="A55" s="77" t="s">
        <v>27</v>
      </c>
      <c r="B55" s="79" t="s">
        <v>47</v>
      </c>
      <c r="C55" s="75">
        <v>60</v>
      </c>
      <c r="D55" s="81">
        <v>2.33</v>
      </c>
      <c r="E55" s="81">
        <v>0.48</v>
      </c>
      <c r="F55" s="81">
        <v>40.26</v>
      </c>
      <c r="G55" s="81">
        <v>95.2</v>
      </c>
      <c r="H55" s="81">
        <v>0.04</v>
      </c>
      <c r="I55" s="81">
        <v>0</v>
      </c>
      <c r="J55" s="81">
        <v>0</v>
      </c>
      <c r="K55" s="81">
        <v>15.74</v>
      </c>
      <c r="L55" s="81">
        <v>1.38</v>
      </c>
    </row>
    <row r="56" spans="1:12" s="61" customFormat="1" ht="80.25" thickBot="1">
      <c r="A56" s="68"/>
      <c r="B56" s="79" t="s">
        <v>7</v>
      </c>
      <c r="C56" s="80"/>
      <c r="D56" s="81">
        <f>SUM(D49:D55)</f>
        <v>23.909999999999997</v>
      </c>
      <c r="E56" s="81">
        <f aca="true" t="shared" si="5" ref="E56:L56">SUM(E49:E55)</f>
        <v>25.4</v>
      </c>
      <c r="F56" s="81">
        <f t="shared" si="5"/>
        <v>166.22</v>
      </c>
      <c r="G56" s="81">
        <f t="shared" si="5"/>
        <v>804.8000000000001</v>
      </c>
      <c r="H56" s="81">
        <f t="shared" si="5"/>
        <v>0.47000000000000003</v>
      </c>
      <c r="I56" s="81">
        <f t="shared" si="5"/>
        <v>0.2</v>
      </c>
      <c r="J56" s="81">
        <f t="shared" si="5"/>
        <v>11.296000000000001</v>
      </c>
      <c r="K56" s="81">
        <f t="shared" si="5"/>
        <v>189.93</v>
      </c>
      <c r="L56" s="81">
        <f t="shared" si="5"/>
        <v>8.260000000000002</v>
      </c>
    </row>
    <row r="57" spans="1:12" s="61" customFormat="1" ht="80.25" customHeight="1" thickBot="1">
      <c r="A57" s="181" t="s">
        <v>166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3"/>
    </row>
    <row r="58" spans="1:12" s="61" customFormat="1" ht="80.25" thickBot="1">
      <c r="A58" s="77">
        <v>68</v>
      </c>
      <c r="B58" s="79" t="s">
        <v>167</v>
      </c>
      <c r="C58" s="75">
        <v>70</v>
      </c>
      <c r="D58" s="81">
        <v>4.14</v>
      </c>
      <c r="E58" s="81">
        <v>9.96</v>
      </c>
      <c r="F58" s="81">
        <v>41.04</v>
      </c>
      <c r="G58" s="81">
        <v>270.36</v>
      </c>
      <c r="H58" s="81">
        <v>0.07</v>
      </c>
      <c r="I58" s="81">
        <v>0.05</v>
      </c>
      <c r="J58" s="81">
        <v>0.04</v>
      </c>
      <c r="K58" s="81">
        <v>29.2</v>
      </c>
      <c r="L58" s="81">
        <v>0.58</v>
      </c>
    </row>
    <row r="59" spans="1:12" s="61" customFormat="1" ht="158.25" customHeight="1" thickBot="1">
      <c r="A59" s="77">
        <v>61</v>
      </c>
      <c r="B59" s="78" t="s">
        <v>150</v>
      </c>
      <c r="C59" s="75">
        <v>200</v>
      </c>
      <c r="D59" s="81">
        <v>1.36</v>
      </c>
      <c r="E59" s="81">
        <v>0</v>
      </c>
      <c r="F59" s="81">
        <v>29.02</v>
      </c>
      <c r="G59" s="81">
        <v>121.52</v>
      </c>
      <c r="H59" s="81">
        <v>0</v>
      </c>
      <c r="I59" s="81">
        <v>0</v>
      </c>
      <c r="J59" s="81">
        <v>0</v>
      </c>
      <c r="K59" s="81">
        <v>0.68</v>
      </c>
      <c r="L59" s="81">
        <v>0.1</v>
      </c>
    </row>
    <row r="60" spans="1:12" s="61" customFormat="1" ht="80.25" thickBot="1">
      <c r="A60" s="77"/>
      <c r="B60" s="79" t="s">
        <v>22</v>
      </c>
      <c r="C60" s="80"/>
      <c r="D60" s="81">
        <f aca="true" t="shared" si="6" ref="D60:L60">SUM(D58:D59)</f>
        <v>5.5</v>
      </c>
      <c r="E60" s="81">
        <f t="shared" si="6"/>
        <v>9.96</v>
      </c>
      <c r="F60" s="81">
        <f t="shared" si="6"/>
        <v>70.06</v>
      </c>
      <c r="G60" s="81">
        <f t="shared" si="6"/>
        <v>391.88</v>
      </c>
      <c r="H60" s="81">
        <f t="shared" si="6"/>
        <v>0.07</v>
      </c>
      <c r="I60" s="81">
        <f t="shared" si="6"/>
        <v>0.05</v>
      </c>
      <c r="J60" s="81">
        <f t="shared" si="6"/>
        <v>0.04</v>
      </c>
      <c r="K60" s="81">
        <f t="shared" si="6"/>
        <v>29.88</v>
      </c>
      <c r="L60" s="81">
        <f t="shared" si="6"/>
        <v>0.6799999999999999</v>
      </c>
    </row>
    <row r="61" spans="1:12" s="61" customFormat="1" ht="93.75" thickBot="1">
      <c r="A61" s="77"/>
      <c r="B61" s="79"/>
      <c r="C61" s="80"/>
      <c r="D61" s="64" t="s">
        <v>0</v>
      </c>
      <c r="E61" s="65" t="s">
        <v>1</v>
      </c>
      <c r="F61" s="65" t="s">
        <v>2</v>
      </c>
      <c r="G61" s="86" t="s">
        <v>3</v>
      </c>
      <c r="H61" s="66" t="s">
        <v>72</v>
      </c>
      <c r="I61" s="66" t="s">
        <v>73</v>
      </c>
      <c r="J61" s="65" t="s">
        <v>5</v>
      </c>
      <c r="K61" s="65" t="s">
        <v>18</v>
      </c>
      <c r="L61" s="65" t="s">
        <v>4</v>
      </c>
    </row>
    <row r="62" spans="1:12" s="61" customFormat="1" ht="80.25" thickBot="1">
      <c r="A62" s="77"/>
      <c r="B62" s="87" t="s">
        <v>10</v>
      </c>
      <c r="C62" s="80"/>
      <c r="D62" s="81">
        <f aca="true" t="shared" si="7" ref="D62:L62">SUM(D47+D60+D56)</f>
        <v>41.73</v>
      </c>
      <c r="E62" s="81">
        <f t="shared" si="7"/>
        <v>44.35</v>
      </c>
      <c r="F62" s="81">
        <f t="shared" si="7"/>
        <v>318.75</v>
      </c>
      <c r="G62" s="81">
        <f t="shared" si="7"/>
        <v>1779.3000000000002</v>
      </c>
      <c r="H62" s="81">
        <f t="shared" si="7"/>
        <v>1.55</v>
      </c>
      <c r="I62" s="81">
        <f t="shared" si="7"/>
        <v>1.15</v>
      </c>
      <c r="J62" s="81">
        <f t="shared" si="7"/>
        <v>28.636000000000003</v>
      </c>
      <c r="K62" s="81">
        <f t="shared" si="7"/>
        <v>457.88</v>
      </c>
      <c r="L62" s="81">
        <f t="shared" si="7"/>
        <v>10.700000000000001</v>
      </c>
    </row>
    <row r="63" spans="1:12" s="61" customFormat="1" ht="83.25" customHeight="1" thickBot="1">
      <c r="A63" s="77"/>
      <c r="B63" s="87" t="s">
        <v>11</v>
      </c>
      <c r="C63" s="80"/>
      <c r="D63" s="81">
        <v>53.9</v>
      </c>
      <c r="E63" s="81">
        <v>55.3</v>
      </c>
      <c r="F63" s="81">
        <v>234.5</v>
      </c>
      <c r="G63" s="81">
        <v>1645</v>
      </c>
      <c r="H63" s="81">
        <v>0.84</v>
      </c>
      <c r="I63" s="81">
        <v>0.98</v>
      </c>
      <c r="J63" s="81">
        <v>42</v>
      </c>
      <c r="K63" s="81">
        <v>770</v>
      </c>
      <c r="L63" s="81">
        <v>8.4</v>
      </c>
    </row>
    <row r="64" spans="1:12" s="61" customFormat="1" ht="171.75" customHeight="1" thickBot="1">
      <c r="A64" s="68"/>
      <c r="B64" s="88" t="s">
        <v>12</v>
      </c>
      <c r="C64" s="65"/>
      <c r="D64" s="89">
        <f>D62*100/D63</f>
        <v>77.42115027829314</v>
      </c>
      <c r="E64" s="89">
        <f aca="true" t="shared" si="8" ref="E64:L64">E62*100/E63</f>
        <v>80.1989150090416</v>
      </c>
      <c r="F64" s="89">
        <f t="shared" si="8"/>
        <v>135.92750533049042</v>
      </c>
      <c r="G64" s="89">
        <f t="shared" si="8"/>
        <v>108.16413373860185</v>
      </c>
      <c r="H64" s="89">
        <f t="shared" si="8"/>
        <v>184.52380952380952</v>
      </c>
      <c r="I64" s="89">
        <f t="shared" si="8"/>
        <v>117.3469387755102</v>
      </c>
      <c r="J64" s="89">
        <f t="shared" si="8"/>
        <v>68.18095238095239</v>
      </c>
      <c r="K64" s="89">
        <f t="shared" si="8"/>
        <v>59.46493506493506</v>
      </c>
      <c r="L64" s="89">
        <f t="shared" si="8"/>
        <v>127.38095238095238</v>
      </c>
    </row>
    <row r="65" spans="1:12" s="61" customFormat="1" ht="4.5" customHeight="1" hidden="1">
      <c r="A65" s="60"/>
      <c r="B65" s="90"/>
      <c r="C65" s="91"/>
      <c r="D65" s="63"/>
      <c r="E65" s="63"/>
      <c r="F65" s="63"/>
      <c r="G65" s="63"/>
      <c r="H65" s="63"/>
      <c r="I65" s="63"/>
      <c r="J65" s="63"/>
      <c r="K65" s="63"/>
      <c r="L65" s="63"/>
    </row>
    <row r="66" spans="1:12" s="61" customFormat="1" ht="79.5">
      <c r="A66" s="60"/>
      <c r="B66" s="61" t="s">
        <v>54</v>
      </c>
      <c r="E66" s="63"/>
      <c r="F66" s="63"/>
      <c r="G66" s="63"/>
      <c r="H66" s="63"/>
      <c r="I66" s="63"/>
      <c r="J66" s="63"/>
      <c r="K66" s="63"/>
      <c r="L66" s="63"/>
    </row>
    <row r="67" spans="1:12" s="92" customFormat="1" ht="40.5" customHeight="1">
      <c r="A67" s="60"/>
      <c r="B67" s="90"/>
      <c r="C67" s="91"/>
      <c r="D67" s="63"/>
      <c r="E67" s="63"/>
      <c r="F67" s="63"/>
      <c r="G67" s="63"/>
      <c r="H67" s="63"/>
      <c r="I67" s="63"/>
      <c r="J67" s="63"/>
      <c r="K67" s="63"/>
      <c r="L67" s="63"/>
    </row>
    <row r="68" spans="1:12" s="92" customFormat="1" ht="79.5">
      <c r="A68" s="163" t="s">
        <v>146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</row>
    <row r="69" spans="1:12" s="92" customFormat="1" ht="79.5">
      <c r="A69" s="163" t="s">
        <v>42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  <row r="70" spans="1:12" s="92" customFormat="1" ht="79.5">
      <c r="A70" s="162" t="s">
        <v>162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</row>
    <row r="71" spans="1:12" s="92" customFormat="1" ht="32.25" customHeight="1" thickBo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1:12" s="92" customFormat="1" ht="80.25" thickBot="1">
      <c r="A72" s="153" t="s">
        <v>23</v>
      </c>
      <c r="B72" s="160" t="s">
        <v>40</v>
      </c>
      <c r="C72" s="158" t="s">
        <v>14</v>
      </c>
      <c r="D72" s="155" t="s">
        <v>15</v>
      </c>
      <c r="E72" s="156"/>
      <c r="F72" s="157"/>
      <c r="G72" s="160" t="s">
        <v>41</v>
      </c>
      <c r="H72" s="155" t="s">
        <v>16</v>
      </c>
      <c r="I72" s="156"/>
      <c r="J72" s="157"/>
      <c r="K72" s="155" t="s">
        <v>17</v>
      </c>
      <c r="L72" s="157"/>
    </row>
    <row r="73" spans="1:12" s="92" customFormat="1" ht="93.75" thickBot="1">
      <c r="A73" s="154"/>
      <c r="B73" s="161"/>
      <c r="C73" s="159"/>
      <c r="D73" s="64" t="s">
        <v>0</v>
      </c>
      <c r="E73" s="65" t="s">
        <v>1</v>
      </c>
      <c r="F73" s="65" t="s">
        <v>2</v>
      </c>
      <c r="G73" s="161"/>
      <c r="H73" s="66" t="s">
        <v>72</v>
      </c>
      <c r="I73" s="93" t="s">
        <v>73</v>
      </c>
      <c r="J73" s="65" t="s">
        <v>5</v>
      </c>
      <c r="K73" s="65" t="s">
        <v>18</v>
      </c>
      <c r="L73" s="65" t="s">
        <v>4</v>
      </c>
    </row>
    <row r="74" spans="1:12" s="92" customFormat="1" ht="80.25" thickBot="1">
      <c r="A74" s="94">
        <v>1</v>
      </c>
      <c r="B74" s="69">
        <v>2</v>
      </c>
      <c r="C74" s="70">
        <v>3</v>
      </c>
      <c r="D74" s="95">
        <v>4</v>
      </c>
      <c r="E74" s="69">
        <v>5</v>
      </c>
      <c r="F74" s="69">
        <v>6</v>
      </c>
      <c r="G74" s="69">
        <v>7</v>
      </c>
      <c r="H74" s="96">
        <v>8</v>
      </c>
      <c r="I74" s="69">
        <v>9</v>
      </c>
      <c r="J74" s="69">
        <v>10</v>
      </c>
      <c r="K74" s="96">
        <v>11</v>
      </c>
      <c r="L74" s="69">
        <v>12</v>
      </c>
    </row>
    <row r="75" spans="1:12" s="61" customFormat="1" ht="50.25" customHeight="1" thickBot="1">
      <c r="A75" s="155" t="s">
        <v>6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7"/>
    </row>
    <row r="76" spans="1:12" s="61" customFormat="1" ht="398.25" thickBot="1">
      <c r="A76" s="82" t="s">
        <v>215</v>
      </c>
      <c r="B76" s="115" t="s">
        <v>214</v>
      </c>
      <c r="C76" s="97">
        <v>200</v>
      </c>
      <c r="D76" s="76">
        <v>26.39</v>
      </c>
      <c r="E76" s="76">
        <v>6.11</v>
      </c>
      <c r="F76" s="76">
        <v>47</v>
      </c>
      <c r="G76" s="76">
        <v>348.5</v>
      </c>
      <c r="H76" s="76">
        <v>0.11</v>
      </c>
      <c r="I76" s="76">
        <v>0.31</v>
      </c>
      <c r="J76" s="76">
        <v>0.34</v>
      </c>
      <c r="K76" s="76">
        <v>128.35</v>
      </c>
      <c r="L76" s="76">
        <v>0.07</v>
      </c>
    </row>
    <row r="77" spans="1:12" s="61" customFormat="1" ht="231.75" customHeight="1" thickBot="1">
      <c r="A77" s="98" t="s">
        <v>27</v>
      </c>
      <c r="B77" s="99" t="s">
        <v>138</v>
      </c>
      <c r="C77" s="75">
        <v>200</v>
      </c>
      <c r="D77" s="81">
        <v>0.07</v>
      </c>
      <c r="E77" s="81">
        <v>0.01</v>
      </c>
      <c r="F77" s="81">
        <v>15.31</v>
      </c>
      <c r="G77" s="81">
        <v>61.61</v>
      </c>
      <c r="H77" s="100">
        <v>0</v>
      </c>
      <c r="I77" s="100">
        <v>0</v>
      </c>
      <c r="J77" s="100">
        <v>1.16</v>
      </c>
      <c r="K77" s="81">
        <v>2.92</v>
      </c>
      <c r="L77" s="81">
        <v>0.9</v>
      </c>
    </row>
    <row r="78" spans="1:12" s="61" customFormat="1" ht="84.75" customHeight="1" thickBot="1">
      <c r="A78" s="77">
        <v>56</v>
      </c>
      <c r="B78" s="78" t="s">
        <v>56</v>
      </c>
      <c r="C78" s="85" t="s">
        <v>19</v>
      </c>
      <c r="D78" s="81">
        <v>4.72</v>
      </c>
      <c r="E78" s="81">
        <v>8.01</v>
      </c>
      <c r="F78" s="81">
        <v>20.25</v>
      </c>
      <c r="G78" s="81">
        <v>119.9</v>
      </c>
      <c r="H78" s="81">
        <v>0.04</v>
      </c>
      <c r="I78" s="81">
        <v>0.05</v>
      </c>
      <c r="J78" s="81">
        <v>0.1</v>
      </c>
      <c r="K78" s="81">
        <v>139.2</v>
      </c>
      <c r="L78" s="81">
        <v>0.39</v>
      </c>
    </row>
    <row r="79" spans="1:12" s="61" customFormat="1" ht="80.25" thickBot="1">
      <c r="A79" s="77">
        <v>63</v>
      </c>
      <c r="B79" s="78" t="s">
        <v>93</v>
      </c>
      <c r="C79" s="85" t="s">
        <v>202</v>
      </c>
      <c r="D79" s="81">
        <v>5.67</v>
      </c>
      <c r="E79" s="81">
        <v>1.18</v>
      </c>
      <c r="F79" s="81">
        <v>68</v>
      </c>
      <c r="G79" s="81">
        <v>172</v>
      </c>
      <c r="H79" s="81">
        <v>0.08</v>
      </c>
      <c r="I79" s="81">
        <v>0.89</v>
      </c>
      <c r="J79" s="81">
        <v>45.77</v>
      </c>
      <c r="K79" s="81">
        <v>16</v>
      </c>
      <c r="L79" s="81">
        <v>0.99</v>
      </c>
    </row>
    <row r="80" spans="1:12" s="61" customFormat="1" ht="80.25" thickBot="1">
      <c r="A80" s="77" t="s">
        <v>27</v>
      </c>
      <c r="B80" s="79" t="s">
        <v>25</v>
      </c>
      <c r="C80" s="89"/>
      <c r="D80" s="81">
        <f aca="true" t="shared" si="9" ref="D80:L80">SUM(D76:D79)</f>
        <v>36.85</v>
      </c>
      <c r="E80" s="81">
        <f t="shared" si="9"/>
        <v>15.309999999999999</v>
      </c>
      <c r="F80" s="81">
        <f t="shared" si="9"/>
        <v>150.56</v>
      </c>
      <c r="G80" s="81">
        <f t="shared" si="9"/>
        <v>702.01</v>
      </c>
      <c r="H80" s="81">
        <f t="shared" si="9"/>
        <v>0.22999999999999998</v>
      </c>
      <c r="I80" s="81">
        <f t="shared" si="9"/>
        <v>1.25</v>
      </c>
      <c r="J80" s="81">
        <f t="shared" si="9"/>
        <v>47.370000000000005</v>
      </c>
      <c r="K80" s="81">
        <f t="shared" si="9"/>
        <v>286.46999999999997</v>
      </c>
      <c r="L80" s="81">
        <f t="shared" si="9"/>
        <v>2.3499999999999996</v>
      </c>
    </row>
    <row r="81" spans="1:12" s="61" customFormat="1" ht="71.25" customHeight="1" thickBot="1">
      <c r="A81" s="164" t="s">
        <v>24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6"/>
    </row>
    <row r="82" spans="1:12" s="61" customFormat="1" ht="164.25" customHeight="1" thickBot="1">
      <c r="A82" s="84">
        <v>8</v>
      </c>
      <c r="B82" s="101" t="s">
        <v>115</v>
      </c>
      <c r="C82" s="83" t="s">
        <v>20</v>
      </c>
      <c r="D82" s="81">
        <v>0.22</v>
      </c>
      <c r="E82" s="81">
        <v>3.01</v>
      </c>
      <c r="F82" s="81">
        <v>0.75</v>
      </c>
      <c r="G82" s="81">
        <v>30.6</v>
      </c>
      <c r="H82" s="81">
        <v>0</v>
      </c>
      <c r="I82" s="81">
        <v>0</v>
      </c>
      <c r="J82" s="81">
        <v>0.96</v>
      </c>
      <c r="K82" s="81">
        <v>2.45</v>
      </c>
      <c r="L82" s="81">
        <v>0.07</v>
      </c>
    </row>
    <row r="83" spans="1:12" s="61" customFormat="1" ht="159.75" thickBot="1">
      <c r="A83" s="77">
        <v>18</v>
      </c>
      <c r="B83" s="78" t="s">
        <v>100</v>
      </c>
      <c r="C83" s="85" t="s">
        <v>61</v>
      </c>
      <c r="D83" s="81">
        <v>9</v>
      </c>
      <c r="E83" s="81">
        <v>9.59</v>
      </c>
      <c r="F83" s="81">
        <v>19.85</v>
      </c>
      <c r="G83" s="81">
        <v>201.7</v>
      </c>
      <c r="H83" s="81">
        <v>0.15</v>
      </c>
      <c r="I83" s="81">
        <v>0.08</v>
      </c>
      <c r="J83" s="81">
        <v>5.54</v>
      </c>
      <c r="K83" s="81">
        <v>31.8</v>
      </c>
      <c r="L83" s="81">
        <v>1.4</v>
      </c>
    </row>
    <row r="84" spans="1:12" s="61" customFormat="1" ht="87.75" customHeight="1" thickBot="1">
      <c r="A84" s="77">
        <v>28</v>
      </c>
      <c r="B84" s="78" t="s">
        <v>116</v>
      </c>
      <c r="C84" s="85" t="s">
        <v>89</v>
      </c>
      <c r="D84" s="81">
        <v>14.56</v>
      </c>
      <c r="E84" s="81">
        <v>8.69</v>
      </c>
      <c r="F84" s="81">
        <v>15.1</v>
      </c>
      <c r="G84" s="81">
        <v>196.92</v>
      </c>
      <c r="H84" s="81">
        <v>0.1</v>
      </c>
      <c r="I84" s="81">
        <v>0.07</v>
      </c>
      <c r="J84" s="81">
        <v>2.54</v>
      </c>
      <c r="K84" s="81">
        <v>41.37</v>
      </c>
      <c r="L84" s="81">
        <v>0.69</v>
      </c>
    </row>
    <row r="85" spans="1:12" s="61" customFormat="1" ht="90.75" customHeight="1" thickBot="1">
      <c r="A85" s="77">
        <v>38</v>
      </c>
      <c r="B85" s="78" t="s">
        <v>117</v>
      </c>
      <c r="C85" s="102">
        <v>150</v>
      </c>
      <c r="D85" s="81">
        <v>3.45</v>
      </c>
      <c r="E85" s="81">
        <v>7.24</v>
      </c>
      <c r="F85" s="81">
        <v>29.09</v>
      </c>
      <c r="G85" s="81">
        <v>200.83</v>
      </c>
      <c r="H85" s="81">
        <v>0</v>
      </c>
      <c r="I85" s="81">
        <v>0</v>
      </c>
      <c r="J85" s="81">
        <v>4.08</v>
      </c>
      <c r="K85" s="81">
        <v>4.44</v>
      </c>
      <c r="L85" s="81">
        <v>0.72</v>
      </c>
    </row>
    <row r="86" spans="1:12" s="61" customFormat="1" ht="80.25" thickBot="1">
      <c r="A86" s="77">
        <v>52</v>
      </c>
      <c r="B86" s="78" t="s">
        <v>9</v>
      </c>
      <c r="C86" s="103" t="s">
        <v>19</v>
      </c>
      <c r="D86" s="81">
        <v>1</v>
      </c>
      <c r="E86" s="81">
        <v>0.2</v>
      </c>
      <c r="F86" s="81">
        <v>20.2</v>
      </c>
      <c r="G86" s="81">
        <v>92</v>
      </c>
      <c r="H86" s="81">
        <v>0.02</v>
      </c>
      <c r="I86" s="81">
        <v>0.02</v>
      </c>
      <c r="J86" s="81">
        <v>4</v>
      </c>
      <c r="K86" s="81">
        <v>14</v>
      </c>
      <c r="L86" s="81">
        <v>0.4</v>
      </c>
    </row>
    <row r="87" spans="1:12" s="61" customFormat="1" ht="81.75" customHeight="1" thickBot="1">
      <c r="A87" s="77" t="s">
        <v>27</v>
      </c>
      <c r="B87" s="79" t="s">
        <v>43</v>
      </c>
      <c r="C87" s="75">
        <v>56</v>
      </c>
      <c r="D87" s="81">
        <v>3.97</v>
      </c>
      <c r="E87" s="81">
        <v>0.74</v>
      </c>
      <c r="F87" s="81">
        <v>46.38</v>
      </c>
      <c r="G87" s="81">
        <v>103.4</v>
      </c>
      <c r="H87" s="81">
        <v>0.13</v>
      </c>
      <c r="I87" s="81">
        <v>0</v>
      </c>
      <c r="J87" s="81">
        <v>0</v>
      </c>
      <c r="K87" s="81">
        <v>24.36</v>
      </c>
      <c r="L87" s="81">
        <v>2.19</v>
      </c>
    </row>
    <row r="88" spans="1:12" s="61" customFormat="1" ht="81.75" customHeight="1" thickBot="1">
      <c r="A88" s="77" t="s">
        <v>27</v>
      </c>
      <c r="B88" s="79" t="s">
        <v>47</v>
      </c>
      <c r="C88" s="75">
        <v>60</v>
      </c>
      <c r="D88" s="81">
        <v>2.33</v>
      </c>
      <c r="E88" s="81">
        <v>0.48</v>
      </c>
      <c r="F88" s="81">
        <v>40.26</v>
      </c>
      <c r="G88" s="81">
        <v>95.2</v>
      </c>
      <c r="H88" s="81">
        <v>0.04</v>
      </c>
      <c r="I88" s="81">
        <v>0</v>
      </c>
      <c r="J88" s="81">
        <v>0</v>
      </c>
      <c r="K88" s="81">
        <v>15.74</v>
      </c>
      <c r="L88" s="81">
        <v>1.38</v>
      </c>
    </row>
    <row r="89" spans="1:12" s="61" customFormat="1" ht="80.25" thickBot="1">
      <c r="A89" s="77"/>
      <c r="B89" s="79" t="s">
        <v>7</v>
      </c>
      <c r="C89" s="75"/>
      <c r="D89" s="81">
        <f aca="true" t="shared" si="10" ref="D89:L89">SUM(D82:D88)</f>
        <v>34.53</v>
      </c>
      <c r="E89" s="81">
        <f t="shared" si="10"/>
        <v>29.95</v>
      </c>
      <c r="F89" s="81">
        <f t="shared" si="10"/>
        <v>171.63</v>
      </c>
      <c r="G89" s="81">
        <f t="shared" si="10"/>
        <v>920.65</v>
      </c>
      <c r="H89" s="81">
        <f t="shared" si="10"/>
        <v>0.44</v>
      </c>
      <c r="I89" s="81">
        <f t="shared" si="10"/>
        <v>0.17</v>
      </c>
      <c r="J89" s="81">
        <f t="shared" si="10"/>
        <v>17.119999999999997</v>
      </c>
      <c r="K89" s="81">
        <f t="shared" si="10"/>
        <v>134.16</v>
      </c>
      <c r="L89" s="81">
        <f t="shared" si="10"/>
        <v>6.85</v>
      </c>
    </row>
    <row r="90" spans="1:12" s="61" customFormat="1" ht="80.25" customHeight="1" thickBot="1">
      <c r="A90" s="181" t="s">
        <v>166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3"/>
    </row>
    <row r="91" spans="1:12" s="61" customFormat="1" ht="80.25" thickBot="1">
      <c r="A91" s="77">
        <v>68</v>
      </c>
      <c r="B91" s="79" t="s">
        <v>167</v>
      </c>
      <c r="C91" s="75">
        <v>70</v>
      </c>
      <c r="D91" s="81">
        <v>4.14</v>
      </c>
      <c r="E91" s="81">
        <v>9.96</v>
      </c>
      <c r="F91" s="81">
        <v>41.04</v>
      </c>
      <c r="G91" s="81">
        <v>270.36</v>
      </c>
      <c r="H91" s="81">
        <v>0.07</v>
      </c>
      <c r="I91" s="81">
        <v>0.05</v>
      </c>
      <c r="J91" s="81">
        <v>0.04</v>
      </c>
      <c r="K91" s="81">
        <v>29.2</v>
      </c>
      <c r="L91" s="81">
        <v>0.58</v>
      </c>
    </row>
    <row r="92" spans="1:12" s="61" customFormat="1" ht="158.25" customHeight="1" thickBot="1">
      <c r="A92" s="77">
        <v>61</v>
      </c>
      <c r="B92" s="78" t="s">
        <v>150</v>
      </c>
      <c r="C92" s="75">
        <v>200</v>
      </c>
      <c r="D92" s="81">
        <v>1.36</v>
      </c>
      <c r="E92" s="81">
        <v>0</v>
      </c>
      <c r="F92" s="81">
        <v>29.02</v>
      </c>
      <c r="G92" s="81">
        <v>121.52</v>
      </c>
      <c r="H92" s="81">
        <v>0</v>
      </c>
      <c r="I92" s="81">
        <v>0</v>
      </c>
      <c r="J92" s="81">
        <v>0</v>
      </c>
      <c r="K92" s="81">
        <v>0.68</v>
      </c>
      <c r="L92" s="81">
        <v>0.1</v>
      </c>
    </row>
    <row r="93" spans="1:12" s="61" customFormat="1" ht="80.25" thickBot="1">
      <c r="A93" s="77"/>
      <c r="B93" s="79" t="s">
        <v>22</v>
      </c>
      <c r="C93" s="80"/>
      <c r="D93" s="81">
        <f aca="true" t="shared" si="11" ref="D93:L93">SUM(D91:D92)</f>
        <v>5.5</v>
      </c>
      <c r="E93" s="81">
        <f t="shared" si="11"/>
        <v>9.96</v>
      </c>
      <c r="F93" s="81">
        <f t="shared" si="11"/>
        <v>70.06</v>
      </c>
      <c r="G93" s="81">
        <f t="shared" si="11"/>
        <v>391.88</v>
      </c>
      <c r="H93" s="81">
        <f t="shared" si="11"/>
        <v>0.07</v>
      </c>
      <c r="I93" s="81">
        <f t="shared" si="11"/>
        <v>0.05</v>
      </c>
      <c r="J93" s="81">
        <f t="shared" si="11"/>
        <v>0.04</v>
      </c>
      <c r="K93" s="81">
        <f t="shared" si="11"/>
        <v>29.88</v>
      </c>
      <c r="L93" s="81">
        <f t="shared" si="11"/>
        <v>0.6799999999999999</v>
      </c>
    </row>
    <row r="94" spans="1:12" s="61" customFormat="1" ht="81.75" customHeight="1" thickBot="1">
      <c r="A94" s="77"/>
      <c r="B94" s="79"/>
      <c r="C94" s="80"/>
      <c r="D94" s="64" t="s">
        <v>0</v>
      </c>
      <c r="E94" s="65" t="s">
        <v>1</v>
      </c>
      <c r="F94" s="65" t="s">
        <v>2</v>
      </c>
      <c r="G94" s="86" t="s">
        <v>3</v>
      </c>
      <c r="H94" s="66" t="s">
        <v>72</v>
      </c>
      <c r="I94" s="66" t="s">
        <v>73</v>
      </c>
      <c r="J94" s="65" t="s">
        <v>5</v>
      </c>
      <c r="K94" s="65" t="s">
        <v>18</v>
      </c>
      <c r="L94" s="65" t="s">
        <v>4</v>
      </c>
    </row>
    <row r="95" spans="1:12" s="61" customFormat="1" ht="80.25" thickBot="1">
      <c r="A95" s="77"/>
      <c r="B95" s="87" t="s">
        <v>10</v>
      </c>
      <c r="C95" s="80"/>
      <c r="D95" s="81">
        <f aca="true" t="shared" si="12" ref="D95:L95">SUM(D80+D93+D89)</f>
        <v>76.88</v>
      </c>
      <c r="E95" s="81">
        <f t="shared" si="12"/>
        <v>55.22</v>
      </c>
      <c r="F95" s="81">
        <f t="shared" si="12"/>
        <v>392.25</v>
      </c>
      <c r="G95" s="81">
        <f t="shared" si="12"/>
        <v>2014.54</v>
      </c>
      <c r="H95" s="81">
        <f t="shared" si="12"/>
        <v>0.74</v>
      </c>
      <c r="I95" s="81">
        <f t="shared" si="12"/>
        <v>1.47</v>
      </c>
      <c r="J95" s="81">
        <f t="shared" si="12"/>
        <v>64.53</v>
      </c>
      <c r="K95" s="81">
        <f t="shared" si="12"/>
        <v>450.51</v>
      </c>
      <c r="L95" s="81">
        <f t="shared" si="12"/>
        <v>9.879999999999999</v>
      </c>
    </row>
    <row r="96" spans="1:12" s="61" customFormat="1" ht="83.25" customHeight="1" thickBot="1">
      <c r="A96" s="77"/>
      <c r="B96" s="87" t="s">
        <v>11</v>
      </c>
      <c r="C96" s="80"/>
      <c r="D96" s="81">
        <v>53.9</v>
      </c>
      <c r="E96" s="81">
        <v>55.3</v>
      </c>
      <c r="F96" s="81">
        <v>234.5</v>
      </c>
      <c r="G96" s="81">
        <v>1645</v>
      </c>
      <c r="H96" s="81">
        <v>0.84</v>
      </c>
      <c r="I96" s="81">
        <v>0.98</v>
      </c>
      <c r="J96" s="81">
        <v>42</v>
      </c>
      <c r="K96" s="81">
        <v>770</v>
      </c>
      <c r="L96" s="81">
        <v>8.4</v>
      </c>
    </row>
    <row r="97" spans="1:12" s="61" customFormat="1" ht="161.25" customHeight="1" thickBot="1">
      <c r="A97" s="68"/>
      <c r="B97" s="88" t="s">
        <v>12</v>
      </c>
      <c r="C97" s="65"/>
      <c r="D97" s="89">
        <f>D95*100/D96</f>
        <v>142.63450834879407</v>
      </c>
      <c r="E97" s="89">
        <f aca="true" t="shared" si="13" ref="E97:L97">E95*100/E96</f>
        <v>99.85533453887885</v>
      </c>
      <c r="F97" s="89">
        <f t="shared" si="13"/>
        <v>167.27078891257995</v>
      </c>
      <c r="G97" s="89">
        <f t="shared" si="13"/>
        <v>122.4644376899696</v>
      </c>
      <c r="H97" s="89">
        <f t="shared" si="13"/>
        <v>88.0952380952381</v>
      </c>
      <c r="I97" s="89">
        <f t="shared" si="13"/>
        <v>150</v>
      </c>
      <c r="J97" s="89">
        <f t="shared" si="13"/>
        <v>153.64285714285714</v>
      </c>
      <c r="K97" s="89">
        <f t="shared" si="13"/>
        <v>58.50779220779221</v>
      </c>
      <c r="L97" s="89">
        <f t="shared" si="13"/>
        <v>117.6190476190476</v>
      </c>
    </row>
    <row r="98" spans="1:12" s="61" customFormat="1" ht="1.5" customHeight="1">
      <c r="A98" s="60"/>
      <c r="B98" s="90"/>
      <c r="C98" s="91"/>
      <c r="D98" s="63"/>
      <c r="E98" s="63"/>
      <c r="F98" s="63"/>
      <c r="G98" s="63"/>
      <c r="H98" s="63"/>
      <c r="I98" s="63"/>
      <c r="J98" s="63"/>
      <c r="K98" s="63"/>
      <c r="L98" s="63"/>
    </row>
    <row r="99" spans="1:12" s="61" customFormat="1" ht="79.5">
      <c r="A99" s="60"/>
      <c r="B99" s="61" t="s">
        <v>54</v>
      </c>
      <c r="E99" s="63"/>
      <c r="F99" s="63"/>
      <c r="G99" s="63"/>
      <c r="H99" s="63"/>
      <c r="I99" s="63"/>
      <c r="J99" s="63"/>
      <c r="K99" s="63"/>
      <c r="L99" s="63"/>
    </row>
    <row r="100" spans="1:12" s="61" customFormat="1" ht="79.5">
      <c r="A100" s="60"/>
      <c r="B100" s="90"/>
      <c r="C100" s="91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s="61" customFormat="1" ht="79.5">
      <c r="A101" s="163" t="s">
        <v>141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</row>
    <row r="102" spans="1:12" s="61" customFormat="1" ht="79.5">
      <c r="A102" s="163" t="s">
        <v>38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</row>
    <row r="103" spans="1:12" s="61" customFormat="1" ht="79.5">
      <c r="A103" s="162" t="s">
        <v>162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</row>
    <row r="104" spans="1:12" s="61" customFormat="1" ht="80.25" thickBo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 s="61" customFormat="1" ht="80.25" thickBot="1">
      <c r="A105" s="153" t="s">
        <v>23</v>
      </c>
      <c r="B105" s="160" t="s">
        <v>40</v>
      </c>
      <c r="C105" s="158" t="s">
        <v>14</v>
      </c>
      <c r="D105" s="155" t="s">
        <v>15</v>
      </c>
      <c r="E105" s="156"/>
      <c r="F105" s="157"/>
      <c r="G105" s="160" t="s">
        <v>41</v>
      </c>
      <c r="H105" s="155" t="s">
        <v>16</v>
      </c>
      <c r="I105" s="156"/>
      <c r="J105" s="157"/>
      <c r="K105" s="155" t="s">
        <v>17</v>
      </c>
      <c r="L105" s="157"/>
    </row>
    <row r="106" spans="1:12" s="61" customFormat="1" ht="93.75" thickBot="1">
      <c r="A106" s="154"/>
      <c r="B106" s="161"/>
      <c r="C106" s="159"/>
      <c r="D106" s="64" t="s">
        <v>0</v>
      </c>
      <c r="E106" s="65" t="s">
        <v>1</v>
      </c>
      <c r="F106" s="65" t="s">
        <v>2</v>
      </c>
      <c r="G106" s="161"/>
      <c r="H106" s="66" t="s">
        <v>72</v>
      </c>
      <c r="I106" s="93" t="s">
        <v>73</v>
      </c>
      <c r="J106" s="65" t="s">
        <v>5</v>
      </c>
      <c r="K106" s="65" t="s">
        <v>18</v>
      </c>
      <c r="L106" s="65" t="s">
        <v>4</v>
      </c>
    </row>
    <row r="107" spans="1:12" s="61" customFormat="1" ht="80.25" thickBot="1">
      <c r="A107" s="94">
        <v>1</v>
      </c>
      <c r="B107" s="69">
        <v>2</v>
      </c>
      <c r="C107" s="70">
        <v>3</v>
      </c>
      <c r="D107" s="95">
        <v>4</v>
      </c>
      <c r="E107" s="69">
        <v>5</v>
      </c>
      <c r="F107" s="69">
        <v>6</v>
      </c>
      <c r="G107" s="69">
        <v>7</v>
      </c>
      <c r="H107" s="96">
        <v>8</v>
      </c>
      <c r="I107" s="69">
        <v>9</v>
      </c>
      <c r="J107" s="69">
        <v>10</v>
      </c>
      <c r="K107" s="96">
        <v>11</v>
      </c>
      <c r="L107" s="69">
        <v>12</v>
      </c>
    </row>
    <row r="108" spans="1:12" s="61" customFormat="1" ht="80.25" thickBot="1">
      <c r="A108" s="155" t="s">
        <v>6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7"/>
    </row>
    <row r="109" spans="1:12" s="61" customFormat="1" ht="158.25" customHeight="1" thickBot="1">
      <c r="A109" s="84">
        <v>29</v>
      </c>
      <c r="B109" s="74" t="s">
        <v>190</v>
      </c>
      <c r="C109" s="75">
        <v>10</v>
      </c>
      <c r="D109" s="76">
        <v>5.95</v>
      </c>
      <c r="E109" s="76">
        <v>2.2</v>
      </c>
      <c r="F109" s="76">
        <v>18.92</v>
      </c>
      <c r="G109" s="76">
        <v>97.78</v>
      </c>
      <c r="H109" s="76">
        <v>0.1</v>
      </c>
      <c r="I109" s="76">
        <v>0.19</v>
      </c>
      <c r="J109" s="76">
        <v>1.13</v>
      </c>
      <c r="K109" s="76">
        <v>178.08</v>
      </c>
      <c r="L109" s="76">
        <v>0.55</v>
      </c>
    </row>
    <row r="110" spans="1:12" s="61" customFormat="1" ht="80.25" thickBot="1">
      <c r="A110" s="77">
        <v>50</v>
      </c>
      <c r="B110" s="79" t="s">
        <v>134</v>
      </c>
      <c r="C110" s="75">
        <v>200</v>
      </c>
      <c r="D110" s="76">
        <v>2.61</v>
      </c>
      <c r="E110" s="76">
        <v>0.45</v>
      </c>
      <c r="F110" s="76">
        <v>25.95</v>
      </c>
      <c r="G110" s="76">
        <v>118.29</v>
      </c>
      <c r="H110" s="76">
        <v>0.03</v>
      </c>
      <c r="I110" s="76">
        <v>0.07</v>
      </c>
      <c r="J110" s="76">
        <v>0.65</v>
      </c>
      <c r="K110" s="76">
        <v>117.39</v>
      </c>
      <c r="L110" s="76">
        <v>0.51</v>
      </c>
    </row>
    <row r="111" spans="1:12" s="61" customFormat="1" ht="80.25" thickBot="1">
      <c r="A111" s="77">
        <v>63</v>
      </c>
      <c r="B111" s="78" t="s">
        <v>93</v>
      </c>
      <c r="C111" s="85" t="s">
        <v>172</v>
      </c>
      <c r="D111" s="81">
        <v>10.31</v>
      </c>
      <c r="E111" s="81">
        <v>33.98</v>
      </c>
      <c r="F111" s="81">
        <v>21.74</v>
      </c>
      <c r="G111" s="81">
        <v>433.89</v>
      </c>
      <c r="H111" s="81">
        <v>0.2</v>
      </c>
      <c r="I111" s="81">
        <v>0.11</v>
      </c>
      <c r="J111" s="81">
        <v>0</v>
      </c>
      <c r="K111" s="81">
        <v>36</v>
      </c>
      <c r="L111" s="81">
        <v>1.64</v>
      </c>
    </row>
    <row r="112" spans="1:12" s="61" customFormat="1" ht="80.25" thickBot="1">
      <c r="A112" s="77" t="s">
        <v>27</v>
      </c>
      <c r="B112" s="79" t="s">
        <v>37</v>
      </c>
      <c r="C112" s="80" t="s">
        <v>89</v>
      </c>
      <c r="D112" s="81">
        <v>0.96</v>
      </c>
      <c r="E112" s="81">
        <v>0.99</v>
      </c>
      <c r="F112" s="81">
        <v>23.87</v>
      </c>
      <c r="G112" s="81">
        <v>97.15</v>
      </c>
      <c r="H112" s="81">
        <v>0.02</v>
      </c>
      <c r="I112" s="81">
        <v>0.57</v>
      </c>
      <c r="J112" s="81">
        <v>13.48</v>
      </c>
      <c r="K112" s="81">
        <v>38</v>
      </c>
      <c r="L112" s="81">
        <v>4.5</v>
      </c>
    </row>
    <row r="113" spans="1:12" s="61" customFormat="1" ht="80.25" thickBot="1">
      <c r="A113" s="77"/>
      <c r="B113" s="79" t="s">
        <v>7</v>
      </c>
      <c r="C113" s="89"/>
      <c r="D113" s="81">
        <f aca="true" t="shared" si="14" ref="D113:L113">SUM(D109:D112)</f>
        <v>19.830000000000002</v>
      </c>
      <c r="E113" s="81">
        <f t="shared" si="14"/>
        <v>37.62</v>
      </c>
      <c r="F113" s="81">
        <f t="shared" si="14"/>
        <v>90.48</v>
      </c>
      <c r="G113" s="81">
        <f t="shared" si="14"/>
        <v>747.11</v>
      </c>
      <c r="H113" s="81">
        <f t="shared" si="14"/>
        <v>0.35000000000000003</v>
      </c>
      <c r="I113" s="81">
        <f t="shared" si="14"/>
        <v>0.94</v>
      </c>
      <c r="J113" s="81">
        <f t="shared" si="14"/>
        <v>15.26</v>
      </c>
      <c r="K113" s="81">
        <f t="shared" si="14"/>
        <v>369.47</v>
      </c>
      <c r="L113" s="81">
        <f t="shared" si="14"/>
        <v>7.2</v>
      </c>
    </row>
    <row r="114" spans="1:12" s="61" customFormat="1" ht="80.25" thickBot="1">
      <c r="A114" s="164" t="s">
        <v>24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6"/>
    </row>
    <row r="115" spans="1:12" s="61" customFormat="1" ht="134.25" customHeight="1" thickBot="1">
      <c r="A115" s="77">
        <v>6</v>
      </c>
      <c r="B115" s="78" t="s">
        <v>118</v>
      </c>
      <c r="C115" s="83" t="s">
        <v>20</v>
      </c>
      <c r="D115" s="81">
        <v>0.7</v>
      </c>
      <c r="E115" s="81">
        <v>5.45</v>
      </c>
      <c r="F115" s="81">
        <v>2.83</v>
      </c>
      <c r="G115" s="81">
        <v>63.09</v>
      </c>
      <c r="H115" s="81">
        <v>0.01</v>
      </c>
      <c r="I115" s="81">
        <v>0.02</v>
      </c>
      <c r="J115" s="81">
        <v>2.73</v>
      </c>
      <c r="K115" s="81">
        <v>17.27</v>
      </c>
      <c r="L115" s="81">
        <v>0.64</v>
      </c>
    </row>
    <row r="116" spans="1:12" s="61" customFormat="1" ht="80.25" thickBot="1">
      <c r="A116" s="77">
        <v>16</v>
      </c>
      <c r="B116" s="78" t="s">
        <v>119</v>
      </c>
      <c r="C116" s="83" t="s">
        <v>61</v>
      </c>
      <c r="D116" s="81">
        <v>0.11</v>
      </c>
      <c r="E116" s="81">
        <v>0.04</v>
      </c>
      <c r="F116" s="81">
        <v>3.13</v>
      </c>
      <c r="G116" s="81">
        <v>123.6</v>
      </c>
      <c r="H116" s="81">
        <v>0.11</v>
      </c>
      <c r="I116" s="81">
        <v>0.04</v>
      </c>
      <c r="J116" s="81">
        <v>3.13</v>
      </c>
      <c r="K116" s="81">
        <v>12.26</v>
      </c>
      <c r="L116" s="81">
        <v>0.67</v>
      </c>
    </row>
    <row r="117" spans="1:12" s="61" customFormat="1" ht="80.25" thickBot="1">
      <c r="A117" s="77">
        <v>39</v>
      </c>
      <c r="B117" s="78" t="s">
        <v>120</v>
      </c>
      <c r="C117" s="85" t="s">
        <v>20</v>
      </c>
      <c r="D117" s="81">
        <v>18.65</v>
      </c>
      <c r="E117" s="81">
        <v>13.92</v>
      </c>
      <c r="F117" s="81">
        <v>1.24</v>
      </c>
      <c r="G117" s="81">
        <v>219.2</v>
      </c>
      <c r="H117" s="81">
        <v>0</v>
      </c>
      <c r="I117" s="81">
        <v>0</v>
      </c>
      <c r="J117" s="81">
        <v>0.2</v>
      </c>
      <c r="K117" s="81">
        <v>22.58</v>
      </c>
      <c r="L117" s="81">
        <v>1.33</v>
      </c>
    </row>
    <row r="118" spans="1:12" s="61" customFormat="1" ht="80.25" thickBot="1">
      <c r="A118" s="77">
        <v>44</v>
      </c>
      <c r="B118" s="79" t="s">
        <v>59</v>
      </c>
      <c r="C118" s="75">
        <v>180</v>
      </c>
      <c r="D118" s="81">
        <v>3.93</v>
      </c>
      <c r="E118" s="81">
        <v>4.84</v>
      </c>
      <c r="F118" s="81">
        <v>10.54</v>
      </c>
      <c r="G118" s="81">
        <v>101.51</v>
      </c>
      <c r="H118" s="81">
        <v>0.03</v>
      </c>
      <c r="I118" s="81">
        <v>0.06</v>
      </c>
      <c r="J118" s="81">
        <v>26.56</v>
      </c>
      <c r="K118" s="81">
        <v>64.16</v>
      </c>
      <c r="L118" s="81">
        <v>1.41</v>
      </c>
    </row>
    <row r="119" spans="1:12" s="61" customFormat="1" ht="158.25" customHeight="1" thickBot="1">
      <c r="A119" s="77">
        <v>61</v>
      </c>
      <c r="B119" s="78" t="s">
        <v>150</v>
      </c>
      <c r="C119" s="75">
        <v>200</v>
      </c>
      <c r="D119" s="81">
        <v>1.36</v>
      </c>
      <c r="E119" s="81">
        <v>0</v>
      </c>
      <c r="F119" s="81">
        <v>29.02</v>
      </c>
      <c r="G119" s="81">
        <v>121.52</v>
      </c>
      <c r="H119" s="81">
        <v>0</v>
      </c>
      <c r="I119" s="81">
        <v>0</v>
      </c>
      <c r="J119" s="81">
        <v>0</v>
      </c>
      <c r="K119" s="81">
        <v>0.68</v>
      </c>
      <c r="L119" s="81">
        <v>0.1</v>
      </c>
    </row>
    <row r="120" spans="1:12" s="61" customFormat="1" ht="81.75" customHeight="1" thickBot="1">
      <c r="A120" s="77" t="s">
        <v>27</v>
      </c>
      <c r="B120" s="79" t="s">
        <v>43</v>
      </c>
      <c r="C120" s="75">
        <v>56</v>
      </c>
      <c r="D120" s="81">
        <v>3.97</v>
      </c>
      <c r="E120" s="81">
        <v>0.74</v>
      </c>
      <c r="F120" s="81">
        <v>46.38</v>
      </c>
      <c r="G120" s="81">
        <v>103.4</v>
      </c>
      <c r="H120" s="81">
        <v>0.13</v>
      </c>
      <c r="I120" s="81">
        <v>0</v>
      </c>
      <c r="J120" s="81">
        <v>0</v>
      </c>
      <c r="K120" s="81">
        <v>24.36</v>
      </c>
      <c r="L120" s="81">
        <v>2.19</v>
      </c>
    </row>
    <row r="121" spans="1:12" s="61" customFormat="1" ht="78.75" customHeight="1" thickBot="1">
      <c r="A121" s="77" t="s">
        <v>27</v>
      </c>
      <c r="B121" s="79" t="s">
        <v>47</v>
      </c>
      <c r="C121" s="75">
        <v>60</v>
      </c>
      <c r="D121" s="81">
        <v>2.33</v>
      </c>
      <c r="E121" s="81">
        <v>0.48</v>
      </c>
      <c r="F121" s="81">
        <v>40.26</v>
      </c>
      <c r="G121" s="81">
        <v>95.2</v>
      </c>
      <c r="H121" s="81">
        <v>0.04</v>
      </c>
      <c r="I121" s="81">
        <v>0</v>
      </c>
      <c r="J121" s="81">
        <v>0</v>
      </c>
      <c r="K121" s="81">
        <v>15.74</v>
      </c>
      <c r="L121" s="81">
        <v>1.38</v>
      </c>
    </row>
    <row r="122" spans="1:12" s="61" customFormat="1" ht="80.25" thickBot="1">
      <c r="A122" s="77"/>
      <c r="B122" s="79" t="s">
        <v>7</v>
      </c>
      <c r="C122" s="75"/>
      <c r="D122" s="81">
        <f aca="true" t="shared" si="15" ref="D122:L122">SUM(D115:D121)</f>
        <v>31.049999999999997</v>
      </c>
      <c r="E122" s="81">
        <f t="shared" si="15"/>
        <v>25.47</v>
      </c>
      <c r="F122" s="81">
        <f t="shared" si="15"/>
        <v>133.4</v>
      </c>
      <c r="G122" s="81">
        <f t="shared" si="15"/>
        <v>827.52</v>
      </c>
      <c r="H122" s="81">
        <f t="shared" si="15"/>
        <v>0.32</v>
      </c>
      <c r="I122" s="81">
        <f t="shared" si="15"/>
        <v>0.12</v>
      </c>
      <c r="J122" s="81">
        <f t="shared" si="15"/>
        <v>32.62</v>
      </c>
      <c r="K122" s="81">
        <f t="shared" si="15"/>
        <v>157.05</v>
      </c>
      <c r="L122" s="81">
        <f t="shared" si="15"/>
        <v>7.72</v>
      </c>
    </row>
    <row r="123" spans="1:12" s="61" customFormat="1" ht="80.25" customHeight="1" thickBot="1">
      <c r="A123" s="181" t="s">
        <v>166</v>
      </c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3"/>
    </row>
    <row r="124" spans="1:12" s="61" customFormat="1" ht="90.75" customHeight="1" thickBot="1">
      <c r="A124" s="77">
        <v>70</v>
      </c>
      <c r="B124" s="78" t="s">
        <v>198</v>
      </c>
      <c r="C124" s="75">
        <v>70</v>
      </c>
      <c r="D124" s="81">
        <v>4.6</v>
      </c>
      <c r="E124" s="81">
        <v>8.55</v>
      </c>
      <c r="F124" s="81">
        <v>43.35</v>
      </c>
      <c r="G124" s="81">
        <v>268.75</v>
      </c>
      <c r="H124" s="81">
        <v>0.06</v>
      </c>
      <c r="I124" s="81">
        <v>0.02</v>
      </c>
      <c r="J124" s="81">
        <v>0</v>
      </c>
      <c r="K124" s="81">
        <v>9.82</v>
      </c>
      <c r="L124" s="81">
        <v>0.61</v>
      </c>
    </row>
    <row r="125" spans="1:12" s="61" customFormat="1" ht="81.75" customHeight="1" thickBot="1">
      <c r="A125" s="77">
        <v>55</v>
      </c>
      <c r="B125" s="79" t="s">
        <v>56</v>
      </c>
      <c r="C125" s="75">
        <v>200</v>
      </c>
      <c r="D125" s="81">
        <v>0.07</v>
      </c>
      <c r="E125" s="81">
        <v>0.01</v>
      </c>
      <c r="F125" s="81">
        <v>15.31</v>
      </c>
      <c r="G125" s="81">
        <v>61.61</v>
      </c>
      <c r="H125" s="100">
        <v>0</v>
      </c>
      <c r="I125" s="100">
        <v>0</v>
      </c>
      <c r="J125" s="100">
        <v>1.16</v>
      </c>
      <c r="K125" s="81">
        <v>2.92</v>
      </c>
      <c r="L125" s="81">
        <v>0.9</v>
      </c>
    </row>
    <row r="126" spans="1:12" s="61" customFormat="1" ht="80.25" thickBot="1">
      <c r="A126" s="77"/>
      <c r="B126" s="79" t="s">
        <v>22</v>
      </c>
      <c r="C126" s="80"/>
      <c r="D126" s="81">
        <f aca="true" t="shared" si="16" ref="D126:L126">SUM(D125:D125)</f>
        <v>0.07</v>
      </c>
      <c r="E126" s="81">
        <f t="shared" si="16"/>
        <v>0.01</v>
      </c>
      <c r="F126" s="81">
        <f t="shared" si="16"/>
        <v>15.31</v>
      </c>
      <c r="G126" s="81">
        <f t="shared" si="16"/>
        <v>61.61</v>
      </c>
      <c r="H126" s="81">
        <f t="shared" si="16"/>
        <v>0</v>
      </c>
      <c r="I126" s="81">
        <f t="shared" si="16"/>
        <v>0</v>
      </c>
      <c r="J126" s="81">
        <f t="shared" si="16"/>
        <v>1.16</v>
      </c>
      <c r="K126" s="81">
        <f t="shared" si="16"/>
        <v>2.92</v>
      </c>
      <c r="L126" s="81">
        <f t="shared" si="16"/>
        <v>0.9</v>
      </c>
    </row>
    <row r="127" spans="1:12" s="61" customFormat="1" ht="93.75" thickBot="1">
      <c r="A127" s="77"/>
      <c r="B127" s="79"/>
      <c r="C127" s="80"/>
      <c r="D127" s="64" t="s">
        <v>0</v>
      </c>
      <c r="E127" s="65" t="s">
        <v>1</v>
      </c>
      <c r="F127" s="65" t="s">
        <v>2</v>
      </c>
      <c r="G127" s="86" t="s">
        <v>3</v>
      </c>
      <c r="H127" s="66" t="s">
        <v>72</v>
      </c>
      <c r="I127" s="66" t="s">
        <v>73</v>
      </c>
      <c r="J127" s="65" t="s">
        <v>5</v>
      </c>
      <c r="K127" s="65" t="s">
        <v>18</v>
      </c>
      <c r="L127" s="65" t="s">
        <v>4</v>
      </c>
    </row>
    <row r="128" spans="1:12" s="61" customFormat="1" ht="80.25" thickBot="1">
      <c r="A128" s="77"/>
      <c r="B128" s="87" t="s">
        <v>10</v>
      </c>
      <c r="C128" s="80"/>
      <c r="D128" s="81">
        <f aca="true" t="shared" si="17" ref="D128:L128">SUM(D113+D126+D122)</f>
        <v>50.95</v>
      </c>
      <c r="E128" s="81">
        <f t="shared" si="17"/>
        <v>63.099999999999994</v>
      </c>
      <c r="F128" s="81">
        <f t="shared" si="17"/>
        <v>239.19</v>
      </c>
      <c r="G128" s="81">
        <f t="shared" si="17"/>
        <v>1636.24</v>
      </c>
      <c r="H128" s="81">
        <f t="shared" si="17"/>
        <v>0.67</v>
      </c>
      <c r="I128" s="81">
        <f t="shared" si="17"/>
        <v>1.06</v>
      </c>
      <c r="J128" s="81">
        <f t="shared" si="17"/>
        <v>49.03999999999999</v>
      </c>
      <c r="K128" s="81">
        <f t="shared" si="17"/>
        <v>529.44</v>
      </c>
      <c r="L128" s="81">
        <f t="shared" si="17"/>
        <v>15.82</v>
      </c>
    </row>
    <row r="129" spans="1:12" s="61" customFormat="1" ht="83.25" customHeight="1" thickBot="1">
      <c r="A129" s="77"/>
      <c r="B129" s="87" t="s">
        <v>11</v>
      </c>
      <c r="C129" s="80"/>
      <c r="D129" s="81">
        <v>53.9</v>
      </c>
      <c r="E129" s="81">
        <v>55.3</v>
      </c>
      <c r="F129" s="81">
        <v>234.5</v>
      </c>
      <c r="G129" s="81">
        <v>1645</v>
      </c>
      <c r="H129" s="81">
        <v>0.84</v>
      </c>
      <c r="I129" s="81">
        <v>0.98</v>
      </c>
      <c r="J129" s="81">
        <v>42</v>
      </c>
      <c r="K129" s="81">
        <v>770</v>
      </c>
      <c r="L129" s="81">
        <v>8.4</v>
      </c>
    </row>
    <row r="130" spans="1:12" s="61" customFormat="1" ht="165.75" customHeight="1" thickBot="1">
      <c r="A130" s="68"/>
      <c r="B130" s="88" t="s">
        <v>12</v>
      </c>
      <c r="C130" s="65"/>
      <c r="D130" s="89">
        <f>D128*100/D129</f>
        <v>94.52690166975881</v>
      </c>
      <c r="E130" s="89">
        <f aca="true" t="shared" si="18" ref="E130:L130">E128*100/E129</f>
        <v>114.10488245931283</v>
      </c>
      <c r="F130" s="89">
        <f t="shared" si="18"/>
        <v>102</v>
      </c>
      <c r="G130" s="89">
        <f t="shared" si="18"/>
        <v>99.46747720364742</v>
      </c>
      <c r="H130" s="89">
        <f t="shared" si="18"/>
        <v>79.76190476190476</v>
      </c>
      <c r="I130" s="89">
        <f t="shared" si="18"/>
        <v>108.16326530612245</v>
      </c>
      <c r="J130" s="89">
        <f t="shared" si="18"/>
        <v>116.76190476190474</v>
      </c>
      <c r="K130" s="89">
        <f t="shared" si="18"/>
        <v>68.75844155844156</v>
      </c>
      <c r="L130" s="89">
        <f t="shared" si="18"/>
        <v>188.33333333333331</v>
      </c>
    </row>
    <row r="131" spans="1:12" s="61" customFormat="1" ht="79.5" hidden="1">
      <c r="A131" s="60"/>
      <c r="B131" s="90"/>
      <c r="C131" s="91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s="61" customFormat="1" ht="79.5">
      <c r="A132" s="60"/>
      <c r="B132" s="61" t="s">
        <v>54</v>
      </c>
      <c r="E132" s="63"/>
      <c r="F132" s="63"/>
      <c r="G132" s="63"/>
      <c r="H132" s="63"/>
      <c r="I132" s="63"/>
      <c r="J132" s="63"/>
      <c r="K132" s="63"/>
      <c r="L132" s="63"/>
    </row>
    <row r="133" spans="1:12" s="61" customFormat="1" ht="79.5">
      <c r="A133" s="60"/>
      <c r="B133" s="90"/>
      <c r="C133" s="91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s="61" customFormat="1" ht="106.5" customHeight="1">
      <c r="A134" s="163" t="s">
        <v>143</v>
      </c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</row>
    <row r="135" spans="1:12" s="61" customFormat="1" ht="79.5">
      <c r="A135" s="163" t="s">
        <v>42</v>
      </c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</row>
    <row r="136" spans="1:12" s="61" customFormat="1" ht="79.5">
      <c r="A136" s="162" t="s">
        <v>162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</row>
    <row r="137" spans="1:12" s="61" customFormat="1" ht="8.25" customHeight="1" thickBot="1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</row>
    <row r="138" spans="1:12" s="61" customFormat="1" ht="80.25" thickBot="1">
      <c r="A138" s="153" t="s">
        <v>23</v>
      </c>
      <c r="B138" s="160" t="s">
        <v>40</v>
      </c>
      <c r="C138" s="158" t="s">
        <v>14</v>
      </c>
      <c r="D138" s="155" t="s">
        <v>15</v>
      </c>
      <c r="E138" s="156"/>
      <c r="F138" s="157"/>
      <c r="G138" s="160" t="s">
        <v>41</v>
      </c>
      <c r="H138" s="155" t="s">
        <v>16</v>
      </c>
      <c r="I138" s="156"/>
      <c r="J138" s="157"/>
      <c r="K138" s="155" t="s">
        <v>17</v>
      </c>
      <c r="L138" s="157"/>
    </row>
    <row r="139" spans="1:12" s="61" customFormat="1" ht="93.75" thickBot="1">
      <c r="A139" s="154"/>
      <c r="B139" s="161"/>
      <c r="C139" s="159"/>
      <c r="D139" s="64" t="s">
        <v>0</v>
      </c>
      <c r="E139" s="65" t="s">
        <v>1</v>
      </c>
      <c r="F139" s="65" t="s">
        <v>2</v>
      </c>
      <c r="G139" s="161"/>
      <c r="H139" s="66" t="s">
        <v>72</v>
      </c>
      <c r="I139" s="93" t="s">
        <v>73</v>
      </c>
      <c r="J139" s="65" t="s">
        <v>5</v>
      </c>
      <c r="K139" s="65" t="s">
        <v>18</v>
      </c>
      <c r="L139" s="65" t="s">
        <v>4</v>
      </c>
    </row>
    <row r="140" spans="1:12" s="61" customFormat="1" ht="80.25" thickBot="1">
      <c r="A140" s="94">
        <v>1</v>
      </c>
      <c r="B140" s="69">
        <v>2</v>
      </c>
      <c r="C140" s="70">
        <v>3</v>
      </c>
      <c r="D140" s="95">
        <v>4</v>
      </c>
      <c r="E140" s="69">
        <v>5</v>
      </c>
      <c r="F140" s="69">
        <v>6</v>
      </c>
      <c r="G140" s="69">
        <v>7</v>
      </c>
      <c r="H140" s="96">
        <v>8</v>
      </c>
      <c r="I140" s="69">
        <v>9</v>
      </c>
      <c r="J140" s="69">
        <v>10</v>
      </c>
      <c r="K140" s="96">
        <v>11</v>
      </c>
      <c r="L140" s="69">
        <v>12</v>
      </c>
    </row>
    <row r="141" spans="1:12" s="61" customFormat="1" ht="80.25" thickBot="1">
      <c r="A141" s="155" t="s">
        <v>6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7"/>
    </row>
    <row r="142" spans="1:12" s="61" customFormat="1" ht="143.25" customHeight="1" thickBot="1">
      <c r="A142" s="77">
        <v>65</v>
      </c>
      <c r="B142" s="74" t="s">
        <v>191</v>
      </c>
      <c r="C142" s="104" t="s">
        <v>163</v>
      </c>
      <c r="D142" s="81">
        <v>5.41</v>
      </c>
      <c r="E142" s="81">
        <v>9.32</v>
      </c>
      <c r="F142" s="81">
        <v>43.64</v>
      </c>
      <c r="G142" s="89">
        <v>280.05</v>
      </c>
      <c r="H142" s="89">
        <v>0.07</v>
      </c>
      <c r="I142" s="89">
        <v>0.12</v>
      </c>
      <c r="J142" s="105">
        <v>0.18</v>
      </c>
      <c r="K142" s="89">
        <v>71.94</v>
      </c>
      <c r="L142" s="89">
        <v>0.83</v>
      </c>
    </row>
    <row r="143" spans="1:12" s="61" customFormat="1" ht="159.75" thickBot="1">
      <c r="A143" s="77">
        <v>60</v>
      </c>
      <c r="B143" s="78" t="s">
        <v>184</v>
      </c>
      <c r="C143" s="75">
        <v>200</v>
      </c>
      <c r="D143" s="81">
        <v>2.08</v>
      </c>
      <c r="E143" s="81">
        <v>0.03</v>
      </c>
      <c r="F143" s="81">
        <v>13.89</v>
      </c>
      <c r="G143" s="81">
        <v>64.13</v>
      </c>
      <c r="H143" s="100">
        <v>0.02</v>
      </c>
      <c r="I143" s="100">
        <v>0.06</v>
      </c>
      <c r="J143" s="100">
        <v>0.9</v>
      </c>
      <c r="K143" s="81">
        <v>91.07</v>
      </c>
      <c r="L143" s="81">
        <v>0.94</v>
      </c>
    </row>
    <row r="144" spans="1:12" s="61" customFormat="1" ht="96.75" customHeight="1" thickBot="1">
      <c r="A144" s="77" t="s">
        <v>27</v>
      </c>
      <c r="B144" s="79" t="s">
        <v>121</v>
      </c>
      <c r="C144" s="85" t="s">
        <v>170</v>
      </c>
      <c r="D144" s="76">
        <v>5.22</v>
      </c>
      <c r="E144" s="76">
        <v>4.5</v>
      </c>
      <c r="F144" s="76">
        <v>30.6</v>
      </c>
      <c r="G144" s="76">
        <v>95.4</v>
      </c>
      <c r="H144" s="76">
        <v>0.07</v>
      </c>
      <c r="I144" s="76">
        <v>0</v>
      </c>
      <c r="J144" s="76">
        <v>0</v>
      </c>
      <c r="K144" s="76">
        <v>384.3</v>
      </c>
      <c r="L144" s="76">
        <v>0.18</v>
      </c>
    </row>
    <row r="145" spans="1:12" s="61" customFormat="1" ht="80.25" thickBot="1">
      <c r="A145" s="77"/>
      <c r="B145" s="79" t="s">
        <v>7</v>
      </c>
      <c r="C145" s="89"/>
      <c r="D145" s="81">
        <f aca="true" t="shared" si="19" ref="D145:L145">SUM(D142:D144)</f>
        <v>12.71</v>
      </c>
      <c r="E145" s="81">
        <f t="shared" si="19"/>
        <v>13.85</v>
      </c>
      <c r="F145" s="81">
        <f t="shared" si="19"/>
        <v>88.13</v>
      </c>
      <c r="G145" s="81">
        <f t="shared" si="19"/>
        <v>439.58000000000004</v>
      </c>
      <c r="H145" s="81">
        <f t="shared" si="19"/>
        <v>0.16000000000000003</v>
      </c>
      <c r="I145" s="81">
        <f t="shared" si="19"/>
        <v>0.18</v>
      </c>
      <c r="J145" s="81">
        <f t="shared" si="19"/>
        <v>1.08</v>
      </c>
      <c r="K145" s="81">
        <f t="shared" si="19"/>
        <v>547.31</v>
      </c>
      <c r="L145" s="81">
        <f t="shared" si="19"/>
        <v>1.95</v>
      </c>
    </row>
    <row r="146" spans="1:12" s="61" customFormat="1" ht="80.25" thickBot="1">
      <c r="A146" s="164" t="s">
        <v>24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6"/>
    </row>
    <row r="147" spans="1:12" s="61" customFormat="1" ht="159.75" thickBot="1">
      <c r="A147" s="84">
        <v>10</v>
      </c>
      <c r="B147" s="78" t="s">
        <v>125</v>
      </c>
      <c r="C147" s="83" t="s">
        <v>20</v>
      </c>
      <c r="D147" s="81">
        <v>0.79</v>
      </c>
      <c r="E147" s="81">
        <v>5.45</v>
      </c>
      <c r="F147" s="81">
        <v>3.41</v>
      </c>
      <c r="G147" s="81">
        <v>65.84</v>
      </c>
      <c r="H147" s="81">
        <v>0.01</v>
      </c>
      <c r="I147" s="81">
        <v>0.02</v>
      </c>
      <c r="J147" s="81">
        <v>1.37</v>
      </c>
      <c r="K147" s="81">
        <v>18.47</v>
      </c>
      <c r="L147" s="81">
        <v>0.7</v>
      </c>
    </row>
    <row r="148" spans="1:12" s="61" customFormat="1" ht="93.75" customHeight="1" thickBot="1">
      <c r="A148" s="77">
        <v>15</v>
      </c>
      <c r="B148" s="78" t="s">
        <v>79</v>
      </c>
      <c r="C148" s="85" t="s">
        <v>156</v>
      </c>
      <c r="D148" s="81">
        <v>2.21</v>
      </c>
      <c r="E148" s="81">
        <v>6.18</v>
      </c>
      <c r="F148" s="81">
        <v>11.28</v>
      </c>
      <c r="G148" s="81">
        <v>109.52</v>
      </c>
      <c r="H148" s="81">
        <v>0.06</v>
      </c>
      <c r="I148" s="81">
        <v>0.04</v>
      </c>
      <c r="J148" s="81">
        <v>5.33</v>
      </c>
      <c r="K148" s="81">
        <v>23.2</v>
      </c>
      <c r="L148" s="81">
        <v>0.68</v>
      </c>
    </row>
    <row r="149" spans="1:12" s="61" customFormat="1" ht="75.75" customHeight="1" thickBot="1">
      <c r="A149" s="77">
        <v>33</v>
      </c>
      <c r="B149" s="78" t="s">
        <v>101</v>
      </c>
      <c r="C149" s="85" t="s">
        <v>20</v>
      </c>
      <c r="D149" s="81">
        <v>10.77</v>
      </c>
      <c r="E149" s="81">
        <v>4</v>
      </c>
      <c r="F149" s="81">
        <v>15.54</v>
      </c>
      <c r="G149" s="81">
        <v>141.19</v>
      </c>
      <c r="H149" s="81">
        <v>0.04</v>
      </c>
      <c r="I149" s="106">
        <v>0.06</v>
      </c>
      <c r="J149" s="81">
        <v>0.12</v>
      </c>
      <c r="K149" s="81">
        <v>29.28</v>
      </c>
      <c r="L149" s="81">
        <v>0.48</v>
      </c>
    </row>
    <row r="150" spans="1:12" s="61" customFormat="1" ht="99.75" customHeight="1" thickBot="1">
      <c r="A150" s="84">
        <v>49</v>
      </c>
      <c r="B150" s="78" t="s">
        <v>52</v>
      </c>
      <c r="C150" s="75">
        <v>50</v>
      </c>
      <c r="D150" s="81">
        <v>0.73</v>
      </c>
      <c r="E150" s="81">
        <v>4.23</v>
      </c>
      <c r="F150" s="81">
        <v>4.7</v>
      </c>
      <c r="G150" s="81">
        <v>54</v>
      </c>
      <c r="H150" s="81">
        <v>0</v>
      </c>
      <c r="I150" s="81">
        <v>0</v>
      </c>
      <c r="J150" s="81">
        <v>0.55</v>
      </c>
      <c r="K150" s="81">
        <v>13.4</v>
      </c>
      <c r="L150" s="81">
        <v>0.15</v>
      </c>
    </row>
    <row r="151" spans="1:12" s="61" customFormat="1" ht="80.25" thickBot="1">
      <c r="A151" s="77">
        <v>45</v>
      </c>
      <c r="B151" s="78" t="s">
        <v>31</v>
      </c>
      <c r="C151" s="75">
        <v>200</v>
      </c>
      <c r="D151" s="81">
        <v>2.04</v>
      </c>
      <c r="E151" s="81">
        <v>5.01</v>
      </c>
      <c r="F151" s="81">
        <v>20.97</v>
      </c>
      <c r="G151" s="81">
        <v>137.13</v>
      </c>
      <c r="H151" s="81">
        <v>0.14</v>
      </c>
      <c r="I151" s="81">
        <v>0.06</v>
      </c>
      <c r="J151" s="81">
        <v>5.18</v>
      </c>
      <c r="K151" s="81">
        <v>34.29</v>
      </c>
      <c r="L151" s="81">
        <v>0.99</v>
      </c>
    </row>
    <row r="152" spans="1:12" s="61" customFormat="1" ht="230.25" customHeight="1" thickBot="1">
      <c r="A152" s="116">
        <v>61</v>
      </c>
      <c r="B152" s="78" t="s">
        <v>218</v>
      </c>
      <c r="C152" s="75">
        <v>200</v>
      </c>
      <c r="D152" s="81">
        <v>1.36</v>
      </c>
      <c r="E152" s="81">
        <v>0</v>
      </c>
      <c r="F152" s="81">
        <v>29.02</v>
      </c>
      <c r="G152" s="81">
        <v>121.52</v>
      </c>
      <c r="H152" s="81">
        <v>0</v>
      </c>
      <c r="I152" s="81">
        <v>0</v>
      </c>
      <c r="J152" s="81">
        <v>0</v>
      </c>
      <c r="K152" s="81">
        <v>0.68</v>
      </c>
      <c r="L152" s="81">
        <v>0.1</v>
      </c>
    </row>
    <row r="153" spans="1:12" s="61" customFormat="1" ht="93.75" customHeight="1" thickBot="1">
      <c r="A153" s="77" t="s">
        <v>27</v>
      </c>
      <c r="B153" s="79" t="s">
        <v>43</v>
      </c>
      <c r="C153" s="75">
        <v>56</v>
      </c>
      <c r="D153" s="81">
        <v>3.97</v>
      </c>
      <c r="E153" s="81">
        <v>0.74</v>
      </c>
      <c r="F153" s="81">
        <v>46.38</v>
      </c>
      <c r="G153" s="81">
        <v>103.4</v>
      </c>
      <c r="H153" s="81">
        <v>0.13</v>
      </c>
      <c r="I153" s="81">
        <v>0</v>
      </c>
      <c r="J153" s="81">
        <v>0</v>
      </c>
      <c r="K153" s="81">
        <v>24.36</v>
      </c>
      <c r="L153" s="81">
        <v>2.19</v>
      </c>
    </row>
    <row r="154" spans="1:12" s="61" customFormat="1" ht="84.75" customHeight="1" thickBot="1">
      <c r="A154" s="77" t="s">
        <v>27</v>
      </c>
      <c r="B154" s="79" t="s">
        <v>47</v>
      </c>
      <c r="C154" s="75">
        <v>60</v>
      </c>
      <c r="D154" s="81">
        <v>2.33</v>
      </c>
      <c r="E154" s="81">
        <v>0.48</v>
      </c>
      <c r="F154" s="81">
        <v>40.26</v>
      </c>
      <c r="G154" s="81">
        <v>95.2</v>
      </c>
      <c r="H154" s="81">
        <v>0.04</v>
      </c>
      <c r="I154" s="81">
        <v>0</v>
      </c>
      <c r="J154" s="81">
        <v>0</v>
      </c>
      <c r="K154" s="81">
        <v>15.74</v>
      </c>
      <c r="L154" s="81">
        <v>1.38</v>
      </c>
    </row>
    <row r="155" spans="1:12" s="61" customFormat="1" ht="80.25" thickBot="1">
      <c r="A155" s="77"/>
      <c r="B155" s="79" t="s">
        <v>22</v>
      </c>
      <c r="C155" s="80"/>
      <c r="D155" s="81">
        <f aca="true" t="shared" si="20" ref="D155:L155">SUM(D147:D154)</f>
        <v>24.199999999999996</v>
      </c>
      <c r="E155" s="81">
        <f t="shared" si="20"/>
        <v>26.089999999999996</v>
      </c>
      <c r="F155" s="81">
        <f t="shared" si="20"/>
        <v>171.56</v>
      </c>
      <c r="G155" s="81">
        <f t="shared" si="20"/>
        <v>827.8000000000001</v>
      </c>
      <c r="H155" s="81">
        <f t="shared" si="20"/>
        <v>0.42</v>
      </c>
      <c r="I155" s="81">
        <f t="shared" si="20"/>
        <v>0.18</v>
      </c>
      <c r="J155" s="81">
        <f t="shared" si="20"/>
        <v>12.55</v>
      </c>
      <c r="K155" s="81">
        <f t="shared" si="20"/>
        <v>159.42000000000002</v>
      </c>
      <c r="L155" s="81">
        <f t="shared" si="20"/>
        <v>6.67</v>
      </c>
    </row>
    <row r="156" spans="1:12" s="61" customFormat="1" ht="80.25" customHeight="1" thickBot="1">
      <c r="A156" s="181" t="s">
        <v>166</v>
      </c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3"/>
    </row>
    <row r="157" spans="1:12" s="61" customFormat="1" ht="80.25" thickBot="1">
      <c r="A157" s="82">
        <v>72</v>
      </c>
      <c r="B157" s="78" t="s">
        <v>185</v>
      </c>
      <c r="C157" s="75">
        <v>70</v>
      </c>
      <c r="D157" s="81">
        <v>4.29</v>
      </c>
      <c r="E157" s="81">
        <v>7.77</v>
      </c>
      <c r="F157" s="81">
        <v>51.21</v>
      </c>
      <c r="G157" s="81">
        <v>292.03</v>
      </c>
      <c r="H157" s="81">
        <v>0.06</v>
      </c>
      <c r="I157" s="81">
        <v>0.04</v>
      </c>
      <c r="J157" s="81">
        <v>0.01</v>
      </c>
      <c r="K157" s="81">
        <v>17.66</v>
      </c>
      <c r="L157" s="81">
        <v>0.86</v>
      </c>
    </row>
    <row r="158" spans="1:12" s="61" customFormat="1" ht="167.25" customHeight="1" thickBot="1">
      <c r="A158" s="107">
        <v>59</v>
      </c>
      <c r="B158" s="78" t="s">
        <v>192</v>
      </c>
      <c r="C158" s="103" t="s">
        <v>19</v>
      </c>
      <c r="D158" s="81">
        <v>1</v>
      </c>
      <c r="E158" s="81">
        <v>0.2</v>
      </c>
      <c r="F158" s="81">
        <v>20.2</v>
      </c>
      <c r="G158" s="81">
        <v>92</v>
      </c>
      <c r="H158" s="81">
        <v>0.02</v>
      </c>
      <c r="I158" s="81">
        <v>0.02</v>
      </c>
      <c r="J158" s="81">
        <v>4</v>
      </c>
      <c r="K158" s="81">
        <v>14</v>
      </c>
      <c r="L158" s="81">
        <v>0.4</v>
      </c>
    </row>
    <row r="159" spans="1:12" s="61" customFormat="1" ht="212.25" customHeight="1" thickBot="1">
      <c r="A159" s="77">
        <v>61</v>
      </c>
      <c r="B159" s="78" t="s">
        <v>218</v>
      </c>
      <c r="C159" s="75">
        <v>200</v>
      </c>
      <c r="D159" s="81">
        <v>1.36</v>
      </c>
      <c r="E159" s="81">
        <v>0</v>
      </c>
      <c r="F159" s="81">
        <v>29.02</v>
      </c>
      <c r="G159" s="81">
        <v>121.52</v>
      </c>
      <c r="H159" s="81">
        <v>0</v>
      </c>
      <c r="I159" s="81">
        <v>0</v>
      </c>
      <c r="J159" s="81">
        <v>0</v>
      </c>
      <c r="K159" s="81">
        <v>0.68</v>
      </c>
      <c r="L159" s="81">
        <v>0.1</v>
      </c>
    </row>
    <row r="160" spans="1:12" s="61" customFormat="1" ht="80.25" thickBot="1">
      <c r="A160" s="77"/>
      <c r="B160" s="79" t="s">
        <v>22</v>
      </c>
      <c r="C160" s="80"/>
      <c r="D160" s="81">
        <f aca="true" t="shared" si="21" ref="D160:L160">SUM(D157:D159)</f>
        <v>6.65</v>
      </c>
      <c r="E160" s="81">
        <f t="shared" si="21"/>
        <v>7.97</v>
      </c>
      <c r="F160" s="81">
        <f t="shared" si="21"/>
        <v>100.42999999999999</v>
      </c>
      <c r="G160" s="81">
        <f t="shared" si="21"/>
        <v>505.54999999999995</v>
      </c>
      <c r="H160" s="81">
        <f t="shared" si="21"/>
        <v>0.08</v>
      </c>
      <c r="I160" s="81">
        <f t="shared" si="21"/>
        <v>0.06</v>
      </c>
      <c r="J160" s="81">
        <f t="shared" si="21"/>
        <v>4.01</v>
      </c>
      <c r="K160" s="81">
        <f t="shared" si="21"/>
        <v>32.34</v>
      </c>
      <c r="L160" s="81">
        <f t="shared" si="21"/>
        <v>1.36</v>
      </c>
    </row>
    <row r="161" spans="1:12" s="61" customFormat="1" ht="93.75" thickBot="1">
      <c r="A161" s="77"/>
      <c r="B161" s="79"/>
      <c r="C161" s="80"/>
      <c r="D161" s="64" t="s">
        <v>0</v>
      </c>
      <c r="E161" s="65" t="s">
        <v>1</v>
      </c>
      <c r="F161" s="65" t="s">
        <v>2</v>
      </c>
      <c r="G161" s="86" t="s">
        <v>3</v>
      </c>
      <c r="H161" s="66" t="s">
        <v>72</v>
      </c>
      <c r="I161" s="66" t="s">
        <v>73</v>
      </c>
      <c r="J161" s="65" t="s">
        <v>5</v>
      </c>
      <c r="K161" s="65" t="s">
        <v>18</v>
      </c>
      <c r="L161" s="65" t="s">
        <v>4</v>
      </c>
    </row>
    <row r="162" spans="1:12" s="61" customFormat="1" ht="80.25" thickBot="1">
      <c r="A162" s="77"/>
      <c r="B162" s="87" t="s">
        <v>10</v>
      </c>
      <c r="C162" s="80"/>
      <c r="D162" s="81">
        <f aca="true" t="shared" si="22" ref="D162:L162">SUM(D145+D160+D155)</f>
        <v>43.559999999999995</v>
      </c>
      <c r="E162" s="81">
        <f t="shared" si="22"/>
        <v>47.91</v>
      </c>
      <c r="F162" s="81">
        <f t="shared" si="22"/>
        <v>360.12</v>
      </c>
      <c r="G162" s="81">
        <f t="shared" si="22"/>
        <v>1772.93</v>
      </c>
      <c r="H162" s="81">
        <f t="shared" si="22"/>
        <v>0.66</v>
      </c>
      <c r="I162" s="81">
        <f t="shared" si="22"/>
        <v>0.42</v>
      </c>
      <c r="J162" s="81">
        <f t="shared" si="22"/>
        <v>17.64</v>
      </c>
      <c r="K162" s="81">
        <f t="shared" si="22"/>
        <v>739.0699999999999</v>
      </c>
      <c r="L162" s="81">
        <f t="shared" si="22"/>
        <v>9.98</v>
      </c>
    </row>
    <row r="163" spans="1:12" s="61" customFormat="1" ht="83.25" customHeight="1" thickBot="1">
      <c r="A163" s="77"/>
      <c r="B163" s="87" t="s">
        <v>11</v>
      </c>
      <c r="C163" s="80"/>
      <c r="D163" s="81">
        <v>53.9</v>
      </c>
      <c r="E163" s="81">
        <v>55.3</v>
      </c>
      <c r="F163" s="81">
        <v>234.5</v>
      </c>
      <c r="G163" s="81">
        <v>1645</v>
      </c>
      <c r="H163" s="81">
        <v>0.84</v>
      </c>
      <c r="I163" s="81">
        <v>0.98</v>
      </c>
      <c r="J163" s="81">
        <v>42</v>
      </c>
      <c r="K163" s="81">
        <v>770</v>
      </c>
      <c r="L163" s="81">
        <v>8.4</v>
      </c>
    </row>
    <row r="164" spans="1:12" s="61" customFormat="1" ht="159.75" customHeight="1" thickBot="1">
      <c r="A164" s="68"/>
      <c r="B164" s="88" t="s">
        <v>12</v>
      </c>
      <c r="C164" s="65"/>
      <c r="D164" s="89">
        <f aca="true" t="shared" si="23" ref="D164:L164">D162*100/D163</f>
        <v>80.81632653061223</v>
      </c>
      <c r="E164" s="89">
        <f t="shared" si="23"/>
        <v>86.6365280289331</v>
      </c>
      <c r="F164" s="89">
        <f t="shared" si="23"/>
        <v>153.56929637526653</v>
      </c>
      <c r="G164" s="89">
        <f t="shared" si="23"/>
        <v>107.77689969604863</v>
      </c>
      <c r="H164" s="89">
        <f t="shared" si="23"/>
        <v>78.57142857142857</v>
      </c>
      <c r="I164" s="89">
        <f t="shared" si="23"/>
        <v>42.85714285714286</v>
      </c>
      <c r="J164" s="89">
        <f t="shared" si="23"/>
        <v>42</v>
      </c>
      <c r="K164" s="89">
        <f t="shared" si="23"/>
        <v>95.98311688311688</v>
      </c>
      <c r="L164" s="89">
        <f t="shared" si="23"/>
        <v>118.80952380952381</v>
      </c>
    </row>
    <row r="165" spans="1:12" s="61" customFormat="1" ht="79.5" hidden="1">
      <c r="A165" s="60"/>
      <c r="B165" s="90"/>
      <c r="C165" s="91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s="61" customFormat="1" ht="79.5">
      <c r="A166" s="60"/>
      <c r="B166" s="61" t="s">
        <v>54</v>
      </c>
      <c r="E166" s="63"/>
      <c r="F166" s="63"/>
      <c r="G166" s="63"/>
      <c r="H166" s="63"/>
      <c r="I166" s="63"/>
      <c r="J166" s="63"/>
      <c r="K166" s="63"/>
      <c r="L166" s="63"/>
    </row>
    <row r="167" spans="1:12" s="61" customFormat="1" ht="94.5" customHeight="1">
      <c r="A167" s="163" t="s">
        <v>132</v>
      </c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</row>
    <row r="168" spans="1:12" s="61" customFormat="1" ht="79.5">
      <c r="A168" s="163" t="s">
        <v>38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</row>
    <row r="169" spans="1:12" s="61" customFormat="1" ht="76.5" customHeight="1" thickBot="1">
      <c r="A169" s="162" t="s">
        <v>162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</row>
    <row r="170" spans="1:12" s="61" customFormat="1" ht="80.25" hidden="1" thickBo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</row>
    <row r="171" spans="1:12" s="61" customFormat="1" ht="80.25" thickBot="1">
      <c r="A171" s="153" t="s">
        <v>23</v>
      </c>
      <c r="B171" s="160" t="s">
        <v>40</v>
      </c>
      <c r="C171" s="158" t="s">
        <v>14</v>
      </c>
      <c r="D171" s="155" t="s">
        <v>15</v>
      </c>
      <c r="E171" s="156"/>
      <c r="F171" s="157"/>
      <c r="G171" s="160" t="s">
        <v>41</v>
      </c>
      <c r="H171" s="155" t="s">
        <v>16</v>
      </c>
      <c r="I171" s="156"/>
      <c r="J171" s="157"/>
      <c r="K171" s="155" t="s">
        <v>17</v>
      </c>
      <c r="L171" s="157"/>
    </row>
    <row r="172" spans="1:12" s="61" customFormat="1" ht="93.75" thickBot="1">
      <c r="A172" s="154"/>
      <c r="B172" s="161"/>
      <c r="C172" s="159"/>
      <c r="D172" s="64" t="s">
        <v>0</v>
      </c>
      <c r="E172" s="65" t="s">
        <v>1</v>
      </c>
      <c r="F172" s="65" t="s">
        <v>2</v>
      </c>
      <c r="G172" s="161"/>
      <c r="H172" s="66" t="s">
        <v>72</v>
      </c>
      <c r="I172" s="93" t="s">
        <v>73</v>
      </c>
      <c r="J172" s="65" t="s">
        <v>5</v>
      </c>
      <c r="K172" s="65" t="s">
        <v>18</v>
      </c>
      <c r="L172" s="65" t="s">
        <v>4</v>
      </c>
    </row>
    <row r="173" spans="1:12" s="61" customFormat="1" ht="80.25" thickBot="1">
      <c r="A173" s="94">
        <v>1</v>
      </c>
      <c r="B173" s="69">
        <v>2</v>
      </c>
      <c r="C173" s="70">
        <v>3</v>
      </c>
      <c r="D173" s="95">
        <v>4</v>
      </c>
      <c r="E173" s="69">
        <v>5</v>
      </c>
      <c r="F173" s="69">
        <v>6</v>
      </c>
      <c r="G173" s="69">
        <v>7</v>
      </c>
      <c r="H173" s="96">
        <v>8</v>
      </c>
      <c r="I173" s="69">
        <v>9</v>
      </c>
      <c r="J173" s="69">
        <v>10</v>
      </c>
      <c r="K173" s="96">
        <v>11</v>
      </c>
      <c r="L173" s="69">
        <v>12</v>
      </c>
    </row>
    <row r="174" spans="1:12" s="61" customFormat="1" ht="95.25" customHeight="1" thickBot="1">
      <c r="A174" s="155" t="s">
        <v>6</v>
      </c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7"/>
    </row>
    <row r="175" spans="1:12" s="61" customFormat="1" ht="159.75" thickBot="1">
      <c r="A175" s="77">
        <v>32</v>
      </c>
      <c r="B175" s="78" t="s">
        <v>151</v>
      </c>
      <c r="C175" s="75">
        <v>120</v>
      </c>
      <c r="D175" s="76">
        <v>5.95</v>
      </c>
      <c r="E175" s="76">
        <v>2.2</v>
      </c>
      <c r="F175" s="76">
        <v>18.92</v>
      </c>
      <c r="G175" s="76">
        <v>97.78</v>
      </c>
      <c r="H175" s="76">
        <v>0.1</v>
      </c>
      <c r="I175" s="76">
        <v>0.19</v>
      </c>
      <c r="J175" s="76">
        <v>1.13</v>
      </c>
      <c r="K175" s="76">
        <v>178.08</v>
      </c>
      <c r="L175" s="76">
        <v>0.55</v>
      </c>
    </row>
    <row r="176" spans="1:12" s="61" customFormat="1" ht="80.25" thickBot="1">
      <c r="A176" s="77">
        <v>45</v>
      </c>
      <c r="B176" s="78" t="s">
        <v>31</v>
      </c>
      <c r="C176" s="85" t="s">
        <v>19</v>
      </c>
      <c r="D176" s="81">
        <v>1.21</v>
      </c>
      <c r="E176" s="81">
        <v>11.3</v>
      </c>
      <c r="F176" s="81">
        <v>7.24</v>
      </c>
      <c r="G176" s="81">
        <v>135.46</v>
      </c>
      <c r="H176" s="81">
        <v>0.02</v>
      </c>
      <c r="I176" s="81">
        <v>0.02</v>
      </c>
      <c r="J176" s="81">
        <v>0</v>
      </c>
      <c r="K176" s="81">
        <v>4.8</v>
      </c>
      <c r="L176" s="81">
        <v>0.19</v>
      </c>
    </row>
    <row r="177" spans="1:12" s="61" customFormat="1" ht="159.75" thickBot="1">
      <c r="A177" s="84" t="s">
        <v>107</v>
      </c>
      <c r="B177" s="112" t="s">
        <v>108</v>
      </c>
      <c r="C177" s="103" t="s">
        <v>29</v>
      </c>
      <c r="D177" s="81">
        <v>0.57</v>
      </c>
      <c r="E177" s="81" t="s">
        <v>91</v>
      </c>
      <c r="F177" s="81">
        <v>2.37</v>
      </c>
      <c r="G177" s="81">
        <v>12.57</v>
      </c>
      <c r="H177" s="81">
        <v>0.04</v>
      </c>
      <c r="I177" s="81">
        <v>0.01</v>
      </c>
      <c r="J177" s="81">
        <v>2.5</v>
      </c>
      <c r="K177" s="81">
        <v>7</v>
      </c>
      <c r="L177" s="81">
        <v>0.75</v>
      </c>
    </row>
    <row r="178" spans="1:12" s="61" customFormat="1" ht="102.75" customHeight="1" thickBot="1">
      <c r="A178" s="77" t="s">
        <v>27</v>
      </c>
      <c r="B178" s="79" t="s">
        <v>43</v>
      </c>
      <c r="C178" s="75">
        <v>56</v>
      </c>
      <c r="D178" s="76">
        <v>2.79</v>
      </c>
      <c r="E178" s="76">
        <v>0.04</v>
      </c>
      <c r="F178" s="76">
        <v>19.8</v>
      </c>
      <c r="G178" s="76">
        <v>90.56</v>
      </c>
      <c r="H178" s="76">
        <v>0.03</v>
      </c>
      <c r="I178" s="76">
        <v>0.07</v>
      </c>
      <c r="J178" s="76">
        <v>1</v>
      </c>
      <c r="K178" s="76">
        <v>113.8</v>
      </c>
      <c r="L178" s="76">
        <v>0.14</v>
      </c>
    </row>
    <row r="179" spans="1:12" s="61" customFormat="1" ht="80.25" thickBot="1">
      <c r="A179" s="77">
        <v>52</v>
      </c>
      <c r="B179" s="78" t="s">
        <v>9</v>
      </c>
      <c r="C179" s="75">
        <v>100</v>
      </c>
      <c r="D179" s="81">
        <v>5.08</v>
      </c>
      <c r="E179" s="81">
        <v>4.6</v>
      </c>
      <c r="F179" s="81">
        <v>0.24</v>
      </c>
      <c r="G179" s="81">
        <v>62.66</v>
      </c>
      <c r="H179" s="81">
        <v>0.02</v>
      </c>
      <c r="I179" s="81">
        <v>0.15</v>
      </c>
      <c r="J179" s="81">
        <v>0</v>
      </c>
      <c r="K179" s="81">
        <v>7.3</v>
      </c>
      <c r="L179" s="81">
        <v>0.62</v>
      </c>
    </row>
    <row r="180" spans="1:12" s="61" customFormat="1" ht="80.25" thickBot="1">
      <c r="A180" s="77" t="s">
        <v>27</v>
      </c>
      <c r="B180" s="79" t="s">
        <v>44</v>
      </c>
      <c r="C180" s="80" t="s">
        <v>89</v>
      </c>
      <c r="D180" s="81">
        <v>0.8</v>
      </c>
      <c r="E180" s="81">
        <v>0.8</v>
      </c>
      <c r="F180" s="81">
        <v>20.8</v>
      </c>
      <c r="G180" s="81">
        <v>90</v>
      </c>
      <c r="H180" s="81">
        <v>0.03</v>
      </c>
      <c r="I180" s="81">
        <v>0.06</v>
      </c>
      <c r="J180" s="81">
        <v>9.48</v>
      </c>
      <c r="K180" s="81">
        <v>32</v>
      </c>
      <c r="L180" s="81">
        <v>4.4</v>
      </c>
    </row>
    <row r="181" spans="1:12" s="61" customFormat="1" ht="80.25" thickBot="1">
      <c r="A181" s="77"/>
      <c r="B181" s="79" t="s">
        <v>7</v>
      </c>
      <c r="C181" s="103"/>
      <c r="D181" s="81">
        <f aca="true" t="shared" si="24" ref="D181:L181">SUM(D175:D180)</f>
        <v>16.4</v>
      </c>
      <c r="E181" s="81">
        <f t="shared" si="24"/>
        <v>18.94</v>
      </c>
      <c r="F181" s="81">
        <f t="shared" si="24"/>
        <v>69.37</v>
      </c>
      <c r="G181" s="81">
        <f t="shared" si="24"/>
        <v>489.03</v>
      </c>
      <c r="H181" s="81">
        <f t="shared" si="24"/>
        <v>0.24</v>
      </c>
      <c r="I181" s="81">
        <f t="shared" si="24"/>
        <v>0.5</v>
      </c>
      <c r="J181" s="81">
        <f t="shared" si="24"/>
        <v>14.11</v>
      </c>
      <c r="K181" s="81">
        <f t="shared" si="24"/>
        <v>342.98</v>
      </c>
      <c r="L181" s="81">
        <f t="shared" si="24"/>
        <v>6.65</v>
      </c>
    </row>
    <row r="182" spans="1:12" s="61" customFormat="1" ht="80.25" thickBot="1">
      <c r="A182" s="155" t="s">
        <v>8</v>
      </c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7"/>
    </row>
    <row r="183" spans="1:12" s="61" customFormat="1" ht="80.25" thickBot="1">
      <c r="A183" s="84">
        <v>4</v>
      </c>
      <c r="B183" s="79" t="s">
        <v>67</v>
      </c>
      <c r="C183" s="83" t="s">
        <v>20</v>
      </c>
      <c r="D183" s="81">
        <v>0.72</v>
      </c>
      <c r="E183" s="81">
        <v>2.35</v>
      </c>
      <c r="F183" s="81">
        <v>3.85</v>
      </c>
      <c r="G183" s="81">
        <v>39.42</v>
      </c>
      <c r="H183" s="81">
        <v>0</v>
      </c>
      <c r="I183" s="81">
        <v>0</v>
      </c>
      <c r="J183" s="81">
        <v>5.76</v>
      </c>
      <c r="K183" s="81">
        <v>19.2</v>
      </c>
      <c r="L183" s="81">
        <v>0.48</v>
      </c>
    </row>
    <row r="184" spans="1:12" s="61" customFormat="1" ht="159.75" thickBot="1">
      <c r="A184" s="77">
        <v>20</v>
      </c>
      <c r="B184" s="79" t="s">
        <v>136</v>
      </c>
      <c r="C184" s="103" t="s">
        <v>137</v>
      </c>
      <c r="D184" s="81">
        <v>2.09</v>
      </c>
      <c r="E184" s="81">
        <v>5.69</v>
      </c>
      <c r="F184" s="81">
        <v>7.17</v>
      </c>
      <c r="G184" s="81">
        <v>88.28</v>
      </c>
      <c r="H184" s="81">
        <v>0.02</v>
      </c>
      <c r="I184" s="81">
        <v>0.04</v>
      </c>
      <c r="J184" s="81">
        <v>8.33</v>
      </c>
      <c r="K184" s="81">
        <v>30.25</v>
      </c>
      <c r="L184" s="81">
        <v>0.73</v>
      </c>
    </row>
    <row r="185" spans="1:12" s="61" customFormat="1" ht="80.25" thickBot="1">
      <c r="A185" s="77">
        <v>34</v>
      </c>
      <c r="B185" s="78" t="s">
        <v>148</v>
      </c>
      <c r="C185" s="85" t="s">
        <v>89</v>
      </c>
      <c r="D185" s="81">
        <v>13.17</v>
      </c>
      <c r="E185" s="81">
        <v>17.69</v>
      </c>
      <c r="F185" s="81">
        <v>3.79</v>
      </c>
      <c r="G185" s="81">
        <v>200.44</v>
      </c>
      <c r="H185" s="81">
        <v>0</v>
      </c>
      <c r="I185" s="81">
        <v>0</v>
      </c>
      <c r="J185" s="81">
        <v>0.57</v>
      </c>
      <c r="K185" s="81">
        <v>23.68</v>
      </c>
      <c r="L185" s="81">
        <v>0.27</v>
      </c>
    </row>
    <row r="186" spans="1:12" s="61" customFormat="1" ht="87.75" customHeight="1" thickBot="1">
      <c r="A186" s="77">
        <v>42</v>
      </c>
      <c r="B186" s="78" t="s">
        <v>149</v>
      </c>
      <c r="C186" s="75">
        <v>150</v>
      </c>
      <c r="D186" s="81">
        <v>5.49</v>
      </c>
      <c r="E186" s="81">
        <v>5.3</v>
      </c>
      <c r="F186" s="81">
        <v>31.28</v>
      </c>
      <c r="G186" s="81">
        <v>187.92</v>
      </c>
      <c r="H186" s="81">
        <v>0.04</v>
      </c>
      <c r="I186" s="81">
        <v>0.02</v>
      </c>
      <c r="J186" s="81">
        <v>0</v>
      </c>
      <c r="K186" s="81">
        <v>11.39</v>
      </c>
      <c r="L186" s="81">
        <v>0.92</v>
      </c>
    </row>
    <row r="187" spans="1:12" s="61" customFormat="1" ht="80.25" thickBot="1">
      <c r="A187" s="77">
        <v>57</v>
      </c>
      <c r="B187" s="79" t="s">
        <v>26</v>
      </c>
      <c r="C187" s="103" t="s">
        <v>19</v>
      </c>
      <c r="D187" s="81">
        <v>1</v>
      </c>
      <c r="E187" s="81">
        <v>0.2</v>
      </c>
      <c r="F187" s="81">
        <v>20.2</v>
      </c>
      <c r="G187" s="81">
        <v>92</v>
      </c>
      <c r="H187" s="81">
        <v>0.02</v>
      </c>
      <c r="I187" s="81">
        <v>0.02</v>
      </c>
      <c r="J187" s="81">
        <v>4</v>
      </c>
      <c r="K187" s="81">
        <v>14</v>
      </c>
      <c r="L187" s="81">
        <v>0.4</v>
      </c>
    </row>
    <row r="188" spans="1:12" s="61" customFormat="1" ht="93.75" customHeight="1" thickBot="1">
      <c r="A188" s="77" t="s">
        <v>27</v>
      </c>
      <c r="B188" s="79" t="s">
        <v>43</v>
      </c>
      <c r="C188" s="75">
        <v>56</v>
      </c>
      <c r="D188" s="81">
        <v>3.97</v>
      </c>
      <c r="E188" s="81">
        <v>0.74</v>
      </c>
      <c r="F188" s="81">
        <v>46.38</v>
      </c>
      <c r="G188" s="81">
        <v>103.4</v>
      </c>
      <c r="H188" s="81">
        <v>0.13</v>
      </c>
      <c r="I188" s="81">
        <v>0</v>
      </c>
      <c r="J188" s="81">
        <v>0</v>
      </c>
      <c r="K188" s="81">
        <v>24.36</v>
      </c>
      <c r="L188" s="81">
        <v>2.19</v>
      </c>
    </row>
    <row r="189" spans="1:12" s="61" customFormat="1" ht="84.75" customHeight="1" thickBot="1">
      <c r="A189" s="77" t="s">
        <v>27</v>
      </c>
      <c r="B189" s="79" t="s">
        <v>47</v>
      </c>
      <c r="C189" s="75">
        <v>60</v>
      </c>
      <c r="D189" s="81">
        <v>2.33</v>
      </c>
      <c r="E189" s="81">
        <v>0.48</v>
      </c>
      <c r="F189" s="81">
        <v>40.26</v>
      </c>
      <c r="G189" s="81">
        <v>95.2</v>
      </c>
      <c r="H189" s="81">
        <v>0.04</v>
      </c>
      <c r="I189" s="81">
        <v>0</v>
      </c>
      <c r="J189" s="81">
        <v>0</v>
      </c>
      <c r="K189" s="81">
        <v>15.74</v>
      </c>
      <c r="L189" s="81">
        <v>1.38</v>
      </c>
    </row>
    <row r="190" spans="1:12" s="61" customFormat="1" ht="80.25" thickBot="1">
      <c r="A190" s="84"/>
      <c r="B190" s="108" t="s">
        <v>22</v>
      </c>
      <c r="C190" s="75"/>
      <c r="D190" s="76">
        <f aca="true" t="shared" si="25" ref="D190:L190">SUM(D183:D189)</f>
        <v>28.769999999999996</v>
      </c>
      <c r="E190" s="76">
        <f t="shared" si="25"/>
        <v>32.45</v>
      </c>
      <c r="F190" s="76">
        <f t="shared" si="25"/>
        <v>152.93</v>
      </c>
      <c r="G190" s="76">
        <f t="shared" si="25"/>
        <v>806.66</v>
      </c>
      <c r="H190" s="76">
        <f t="shared" si="25"/>
        <v>0.25</v>
      </c>
      <c r="I190" s="76">
        <f t="shared" si="25"/>
        <v>0.08</v>
      </c>
      <c r="J190" s="76">
        <f t="shared" si="25"/>
        <v>18.66</v>
      </c>
      <c r="K190" s="76">
        <f t="shared" si="25"/>
        <v>138.62</v>
      </c>
      <c r="L190" s="76">
        <f t="shared" si="25"/>
        <v>6.37</v>
      </c>
    </row>
    <row r="191" spans="1:12" s="61" customFormat="1" ht="80.25" customHeight="1" thickBot="1">
      <c r="A191" s="181" t="s">
        <v>166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3"/>
    </row>
    <row r="192" spans="1:12" s="61" customFormat="1" ht="83.25" customHeight="1" thickBot="1">
      <c r="A192" s="82" t="s">
        <v>27</v>
      </c>
      <c r="B192" s="78" t="s">
        <v>219</v>
      </c>
      <c r="C192" s="75">
        <v>70</v>
      </c>
      <c r="D192" s="81">
        <v>3.78</v>
      </c>
      <c r="E192" s="81">
        <v>4.55</v>
      </c>
      <c r="F192" s="81">
        <v>39.17</v>
      </c>
      <c r="G192" s="81">
        <v>212.74</v>
      </c>
      <c r="H192" s="81">
        <v>0.05</v>
      </c>
      <c r="I192" s="81">
        <v>0.04</v>
      </c>
      <c r="J192" s="81">
        <v>0</v>
      </c>
      <c r="K192" s="81">
        <v>12.36</v>
      </c>
      <c r="L192" s="81">
        <v>0.99</v>
      </c>
    </row>
    <row r="193" spans="1:12" s="61" customFormat="1" ht="147.75" customHeight="1" thickBot="1">
      <c r="A193" s="77">
        <v>61</v>
      </c>
      <c r="B193" s="78" t="s">
        <v>150</v>
      </c>
      <c r="C193" s="85" t="s">
        <v>19</v>
      </c>
      <c r="D193" s="76">
        <v>5.22</v>
      </c>
      <c r="E193" s="76">
        <v>4.5</v>
      </c>
      <c r="F193" s="76">
        <v>30.6</v>
      </c>
      <c r="G193" s="76">
        <v>95.4</v>
      </c>
      <c r="H193" s="76">
        <v>0.07</v>
      </c>
      <c r="I193" s="76">
        <v>0</v>
      </c>
      <c r="J193" s="76">
        <v>0</v>
      </c>
      <c r="K193" s="76">
        <v>384.3</v>
      </c>
      <c r="L193" s="76">
        <v>0.18</v>
      </c>
    </row>
    <row r="194" spans="1:12" s="61" customFormat="1" ht="80.25" thickBot="1">
      <c r="A194" s="77"/>
      <c r="B194" s="79" t="s">
        <v>22</v>
      </c>
      <c r="C194" s="80"/>
      <c r="D194" s="81">
        <f>SUM(D192:D193)</f>
        <v>9</v>
      </c>
      <c r="E194" s="81">
        <f>SUM(E192:E193)</f>
        <v>9.05</v>
      </c>
      <c r="F194" s="81">
        <f>SUM(F192:F193)</f>
        <v>69.77000000000001</v>
      </c>
      <c r="G194" s="81">
        <f>SUM(G192:G193)</f>
        <v>308.14</v>
      </c>
      <c r="H194" s="81">
        <f>SUM(H192:H193)</f>
        <v>0.12000000000000001</v>
      </c>
      <c r="I194" s="81" t="s">
        <v>168</v>
      </c>
      <c r="J194" s="81">
        <f>SUM(J192:J193)</f>
        <v>0</v>
      </c>
      <c r="K194" s="81">
        <f>SUM(K192:K193)</f>
        <v>396.66</v>
      </c>
      <c r="L194" s="81">
        <f>SUM(L192:L193)</f>
        <v>1.17</v>
      </c>
    </row>
    <row r="195" spans="1:12" s="61" customFormat="1" ht="93.75" thickBot="1">
      <c r="A195" s="77"/>
      <c r="B195" s="79"/>
      <c r="C195" s="80"/>
      <c r="D195" s="64" t="s">
        <v>0</v>
      </c>
      <c r="E195" s="65" t="s">
        <v>1</v>
      </c>
      <c r="F195" s="65" t="s">
        <v>2</v>
      </c>
      <c r="G195" s="86" t="s">
        <v>3</v>
      </c>
      <c r="H195" s="66" t="s">
        <v>72</v>
      </c>
      <c r="I195" s="66" t="s">
        <v>73</v>
      </c>
      <c r="J195" s="65" t="s">
        <v>5</v>
      </c>
      <c r="K195" s="65" t="s">
        <v>18</v>
      </c>
      <c r="L195" s="65" t="s">
        <v>4</v>
      </c>
    </row>
    <row r="196" spans="1:12" s="61" customFormat="1" ht="80.25" thickBot="1">
      <c r="A196" s="77"/>
      <c r="B196" s="87" t="s">
        <v>10</v>
      </c>
      <c r="C196" s="80"/>
      <c r="D196" s="81">
        <f>SUM(D181+D194+D190)</f>
        <v>54.169999999999995</v>
      </c>
      <c r="E196" s="81">
        <f>SUM(E181+E194+E190)</f>
        <v>60.440000000000005</v>
      </c>
      <c r="F196" s="81">
        <f>SUM(F181+F194+F190)</f>
        <v>292.07000000000005</v>
      </c>
      <c r="G196" s="81">
        <f>SUM(G181+G194+G190)</f>
        <v>1603.83</v>
      </c>
      <c r="H196" s="81">
        <f>SUM(H181+H194+H190)</f>
        <v>0.61</v>
      </c>
      <c r="I196" s="81">
        <f>SUM(I181+I190)</f>
        <v>0.58</v>
      </c>
      <c r="J196" s="81">
        <f>SUM(J181+J194+J190)</f>
        <v>32.769999999999996</v>
      </c>
      <c r="K196" s="81">
        <f>SUM(K181+K194+K190)</f>
        <v>878.2600000000001</v>
      </c>
      <c r="L196" s="81">
        <f>SUM(L181+L194+L190)</f>
        <v>14.190000000000001</v>
      </c>
    </row>
    <row r="197" spans="1:12" s="61" customFormat="1" ht="83.25" customHeight="1" thickBot="1">
      <c r="A197" s="77"/>
      <c r="B197" s="87" t="s">
        <v>11</v>
      </c>
      <c r="C197" s="80"/>
      <c r="D197" s="81">
        <v>53.9</v>
      </c>
      <c r="E197" s="81">
        <v>55.3</v>
      </c>
      <c r="F197" s="81">
        <v>234.5</v>
      </c>
      <c r="G197" s="81">
        <v>1645</v>
      </c>
      <c r="H197" s="81">
        <v>0.84</v>
      </c>
      <c r="I197" s="81">
        <v>0.98</v>
      </c>
      <c r="J197" s="81">
        <v>42</v>
      </c>
      <c r="K197" s="81">
        <v>770</v>
      </c>
      <c r="L197" s="81">
        <v>8.4</v>
      </c>
    </row>
    <row r="198" spans="1:12" s="61" customFormat="1" ht="170.25" customHeight="1" thickBot="1">
      <c r="A198" s="68"/>
      <c r="B198" s="88" t="s">
        <v>12</v>
      </c>
      <c r="C198" s="65"/>
      <c r="D198" s="89">
        <f aca="true" t="shared" si="26" ref="D198:L198">D196*100/D197</f>
        <v>100.50092764378478</v>
      </c>
      <c r="E198" s="89">
        <f t="shared" si="26"/>
        <v>109.29475587703438</v>
      </c>
      <c r="F198" s="89">
        <f t="shared" si="26"/>
        <v>124.55010660980811</v>
      </c>
      <c r="G198" s="89">
        <f t="shared" si="26"/>
        <v>97.49726443768996</v>
      </c>
      <c r="H198" s="89">
        <f t="shared" si="26"/>
        <v>72.61904761904762</v>
      </c>
      <c r="I198" s="89">
        <f t="shared" si="26"/>
        <v>59.18367346938775</v>
      </c>
      <c r="J198" s="89">
        <f t="shared" si="26"/>
        <v>78.02380952380952</v>
      </c>
      <c r="K198" s="89">
        <f t="shared" si="26"/>
        <v>114.05974025974028</v>
      </c>
      <c r="L198" s="89">
        <f t="shared" si="26"/>
        <v>168.92857142857144</v>
      </c>
    </row>
    <row r="199" spans="1:12" s="61" customFormat="1" ht="4.5" customHeight="1">
      <c r="A199" s="60"/>
      <c r="B199" s="90"/>
      <c r="C199" s="91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s="61" customFormat="1" ht="79.5">
      <c r="A200" s="60"/>
      <c r="B200" s="61" t="s">
        <v>54</v>
      </c>
      <c r="E200" s="63"/>
      <c r="F200" s="63"/>
      <c r="G200" s="63"/>
      <c r="H200" s="63"/>
      <c r="I200" s="63"/>
      <c r="J200" s="63"/>
      <c r="K200" s="63"/>
      <c r="L200" s="63"/>
    </row>
    <row r="201" spans="1:12" s="61" customFormat="1" ht="34.5" customHeight="1">
      <c r="A201" s="60"/>
      <c r="B201" s="90"/>
      <c r="C201" s="91"/>
      <c r="D201" s="63"/>
      <c r="E201" s="63"/>
      <c r="F201" s="63"/>
      <c r="G201" s="63"/>
      <c r="H201" s="63"/>
      <c r="I201" s="63"/>
      <c r="J201" s="63"/>
      <c r="K201" s="63"/>
      <c r="L201" s="63"/>
    </row>
    <row r="202" spans="1:12" s="61" customFormat="1" ht="79.5">
      <c r="A202" s="163" t="s">
        <v>144</v>
      </c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</row>
    <row r="203" spans="1:12" s="61" customFormat="1" ht="79.5">
      <c r="A203" s="163" t="s">
        <v>42</v>
      </c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</row>
    <row r="204" spans="1:12" s="61" customFormat="1" ht="73.5" customHeight="1" thickBot="1">
      <c r="A204" s="162" t="s">
        <v>162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</row>
    <row r="205" spans="1:12" s="61" customFormat="1" ht="80.25" hidden="1" thickBot="1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</row>
    <row r="206" spans="1:12" s="61" customFormat="1" ht="80.25" thickBot="1">
      <c r="A206" s="153" t="s">
        <v>23</v>
      </c>
      <c r="B206" s="160" t="s">
        <v>40</v>
      </c>
      <c r="C206" s="158" t="s">
        <v>14</v>
      </c>
      <c r="D206" s="155" t="s">
        <v>15</v>
      </c>
      <c r="E206" s="156"/>
      <c r="F206" s="157"/>
      <c r="G206" s="160" t="s">
        <v>41</v>
      </c>
      <c r="H206" s="155" t="s">
        <v>16</v>
      </c>
      <c r="I206" s="156"/>
      <c r="J206" s="157"/>
      <c r="K206" s="155" t="s">
        <v>17</v>
      </c>
      <c r="L206" s="157"/>
    </row>
    <row r="207" spans="1:12" s="61" customFormat="1" ht="93.75" thickBot="1">
      <c r="A207" s="154"/>
      <c r="B207" s="161"/>
      <c r="C207" s="159"/>
      <c r="D207" s="64" t="s">
        <v>0</v>
      </c>
      <c r="E207" s="65" t="s">
        <v>1</v>
      </c>
      <c r="F207" s="65" t="s">
        <v>2</v>
      </c>
      <c r="G207" s="161"/>
      <c r="H207" s="66" t="s">
        <v>72</v>
      </c>
      <c r="I207" s="93" t="s">
        <v>73</v>
      </c>
      <c r="J207" s="65" t="s">
        <v>5</v>
      </c>
      <c r="K207" s="65" t="s">
        <v>18</v>
      </c>
      <c r="L207" s="65" t="s">
        <v>4</v>
      </c>
    </row>
    <row r="208" spans="1:12" s="61" customFormat="1" ht="80.25" thickBot="1">
      <c r="A208" s="94">
        <v>1</v>
      </c>
      <c r="B208" s="69">
        <v>2</v>
      </c>
      <c r="C208" s="70">
        <v>3</v>
      </c>
      <c r="D208" s="95">
        <v>4</v>
      </c>
      <c r="E208" s="69">
        <v>5</v>
      </c>
      <c r="F208" s="69">
        <v>6</v>
      </c>
      <c r="G208" s="69">
        <v>7</v>
      </c>
      <c r="H208" s="96">
        <v>8</v>
      </c>
      <c r="I208" s="69">
        <v>9</v>
      </c>
      <c r="J208" s="69">
        <v>10</v>
      </c>
      <c r="K208" s="96">
        <v>11</v>
      </c>
      <c r="L208" s="69">
        <v>12</v>
      </c>
    </row>
    <row r="209" spans="1:12" s="61" customFormat="1" ht="80.25" thickBot="1">
      <c r="A209" s="155" t="s">
        <v>6</v>
      </c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7"/>
    </row>
    <row r="210" spans="1:12" s="61" customFormat="1" ht="80.25" thickBot="1">
      <c r="A210" s="84">
        <v>38</v>
      </c>
      <c r="B210" s="78" t="s">
        <v>124</v>
      </c>
      <c r="C210" s="75">
        <v>150</v>
      </c>
      <c r="D210" s="81">
        <v>13.39</v>
      </c>
      <c r="E210" s="81">
        <v>19.09</v>
      </c>
      <c r="F210" s="81">
        <v>2.76</v>
      </c>
      <c r="G210" s="81">
        <v>236.44</v>
      </c>
      <c r="H210" s="81">
        <v>0.07</v>
      </c>
      <c r="I210" s="81">
        <v>0.44</v>
      </c>
      <c r="J210" s="81">
        <v>0.37</v>
      </c>
      <c r="K210" s="81">
        <v>83.1</v>
      </c>
      <c r="L210" s="81">
        <v>1.79</v>
      </c>
    </row>
    <row r="211" spans="1:12" s="61" customFormat="1" ht="77.25" customHeight="1" thickBot="1">
      <c r="A211" s="118">
        <v>8</v>
      </c>
      <c r="B211" s="117" t="s">
        <v>220</v>
      </c>
      <c r="C211" s="83" t="s">
        <v>221</v>
      </c>
      <c r="D211" s="81">
        <v>0.22</v>
      </c>
      <c r="E211" s="81">
        <v>3.01</v>
      </c>
      <c r="F211" s="81">
        <v>0.75</v>
      </c>
      <c r="G211" s="81">
        <v>30.6</v>
      </c>
      <c r="H211" s="81">
        <v>0</v>
      </c>
      <c r="I211" s="81">
        <v>0</v>
      </c>
      <c r="J211" s="81">
        <v>0.96</v>
      </c>
      <c r="K211" s="81">
        <v>2.45</v>
      </c>
      <c r="L211" s="81">
        <v>0.07</v>
      </c>
    </row>
    <row r="212" spans="1:12" s="61" customFormat="1" ht="80.25" thickBot="1">
      <c r="A212" s="77">
        <v>50</v>
      </c>
      <c r="B212" s="79" t="s">
        <v>134</v>
      </c>
      <c r="C212" s="75">
        <v>200</v>
      </c>
      <c r="D212" s="81">
        <v>0.07</v>
      </c>
      <c r="E212" s="81">
        <v>0.01</v>
      </c>
      <c r="F212" s="81">
        <v>15.31</v>
      </c>
      <c r="G212" s="81">
        <v>61.61</v>
      </c>
      <c r="H212" s="100">
        <v>0</v>
      </c>
      <c r="I212" s="100">
        <v>0</v>
      </c>
      <c r="J212" s="100">
        <v>1.16</v>
      </c>
      <c r="K212" s="81">
        <v>2.92</v>
      </c>
      <c r="L212" s="81">
        <v>0.9</v>
      </c>
    </row>
    <row r="213" spans="1:12" s="61" customFormat="1" ht="93.75" customHeight="1" thickBot="1">
      <c r="A213" s="77" t="s">
        <v>27</v>
      </c>
      <c r="B213" s="79" t="s">
        <v>43</v>
      </c>
      <c r="C213" s="85" t="s">
        <v>203</v>
      </c>
      <c r="D213" s="81">
        <v>4.72</v>
      </c>
      <c r="E213" s="81">
        <v>8.01</v>
      </c>
      <c r="F213" s="81">
        <v>20.25</v>
      </c>
      <c r="G213" s="81">
        <v>119.9</v>
      </c>
      <c r="H213" s="81">
        <v>0.04</v>
      </c>
      <c r="I213" s="81">
        <v>0.05</v>
      </c>
      <c r="J213" s="81">
        <v>0.1</v>
      </c>
      <c r="K213" s="81">
        <v>139.2</v>
      </c>
      <c r="L213" s="81">
        <v>0.39</v>
      </c>
    </row>
    <row r="214" spans="1:12" s="61" customFormat="1" ht="80.25" thickBot="1">
      <c r="A214" s="77" t="s">
        <v>27</v>
      </c>
      <c r="B214" s="79" t="s">
        <v>114</v>
      </c>
      <c r="C214" s="80" t="s">
        <v>89</v>
      </c>
      <c r="D214" s="81">
        <v>2.09</v>
      </c>
      <c r="E214" s="81">
        <v>0.56</v>
      </c>
      <c r="F214" s="81">
        <v>0.73</v>
      </c>
      <c r="G214" s="81">
        <v>179</v>
      </c>
      <c r="H214" s="81">
        <v>0.9</v>
      </c>
      <c r="I214" s="81">
        <v>0.7</v>
      </c>
      <c r="J214" s="81">
        <v>15.97</v>
      </c>
      <c r="K214" s="81">
        <v>5.67</v>
      </c>
      <c r="L214" s="81">
        <v>0.96</v>
      </c>
    </row>
    <row r="215" spans="1:12" s="61" customFormat="1" ht="80.25" thickBot="1">
      <c r="A215" s="77"/>
      <c r="B215" s="79" t="s">
        <v>7</v>
      </c>
      <c r="C215" s="80"/>
      <c r="D215" s="81">
        <f aca="true" t="shared" si="27" ref="D215:L215">SUM(D210:D214)</f>
        <v>20.490000000000002</v>
      </c>
      <c r="E215" s="81">
        <f t="shared" si="27"/>
        <v>30.680000000000003</v>
      </c>
      <c r="F215" s="81">
        <f t="shared" si="27"/>
        <v>39.8</v>
      </c>
      <c r="G215" s="81">
        <f t="shared" si="27"/>
        <v>627.5500000000001</v>
      </c>
      <c r="H215" s="81">
        <f t="shared" si="27"/>
        <v>1.01</v>
      </c>
      <c r="I215" s="81">
        <f t="shared" si="27"/>
        <v>1.19</v>
      </c>
      <c r="J215" s="81">
        <f t="shared" si="27"/>
        <v>18.560000000000002</v>
      </c>
      <c r="K215" s="81">
        <f t="shared" si="27"/>
        <v>233.33999999999997</v>
      </c>
      <c r="L215" s="81">
        <f t="shared" si="27"/>
        <v>4.11</v>
      </c>
    </row>
    <row r="216" spans="1:12" s="61" customFormat="1" ht="80.25" thickBot="1">
      <c r="A216" s="155" t="s">
        <v>8</v>
      </c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7"/>
    </row>
    <row r="217" spans="1:12" s="61" customFormat="1" ht="80.25" thickBot="1">
      <c r="A217" s="84">
        <v>9</v>
      </c>
      <c r="B217" s="78" t="s">
        <v>122</v>
      </c>
      <c r="C217" s="75">
        <v>100</v>
      </c>
      <c r="D217" s="81">
        <v>0.46</v>
      </c>
      <c r="E217" s="81">
        <v>3.29</v>
      </c>
      <c r="F217" s="81">
        <v>2.5</v>
      </c>
      <c r="G217" s="81">
        <v>41.48</v>
      </c>
      <c r="H217" s="109">
        <v>0.01</v>
      </c>
      <c r="I217" s="100">
        <v>0.01</v>
      </c>
      <c r="J217" s="81">
        <v>0.59</v>
      </c>
      <c r="K217" s="81">
        <v>7.13</v>
      </c>
      <c r="L217" s="81">
        <v>0.21</v>
      </c>
    </row>
    <row r="218" spans="1:12" s="61" customFormat="1" ht="143.25" customHeight="1" thickBot="1">
      <c r="A218" s="77">
        <v>13</v>
      </c>
      <c r="B218" s="78" t="s">
        <v>94</v>
      </c>
      <c r="C218" s="85" t="s">
        <v>158</v>
      </c>
      <c r="D218" s="81">
        <v>2.44</v>
      </c>
      <c r="E218" s="81">
        <v>6</v>
      </c>
      <c r="F218" s="81">
        <v>15.2</v>
      </c>
      <c r="G218" s="81">
        <v>124.6</v>
      </c>
      <c r="H218" s="81">
        <v>0.06</v>
      </c>
      <c r="I218" s="81">
        <v>0.05</v>
      </c>
      <c r="J218" s="81">
        <v>4.2</v>
      </c>
      <c r="K218" s="81">
        <v>22.14</v>
      </c>
      <c r="L218" s="81">
        <v>0.9</v>
      </c>
    </row>
    <row r="219" spans="1:12" s="61" customFormat="1" ht="159.75" thickBot="1">
      <c r="A219" s="77">
        <v>30</v>
      </c>
      <c r="B219" s="78" t="s">
        <v>127</v>
      </c>
      <c r="C219" s="85" t="s">
        <v>204</v>
      </c>
      <c r="D219" s="81">
        <v>15.56</v>
      </c>
      <c r="E219" s="81">
        <v>7.96</v>
      </c>
      <c r="F219" s="81">
        <v>70.61</v>
      </c>
      <c r="G219" s="81">
        <v>168.5</v>
      </c>
      <c r="H219" s="81">
        <v>0</v>
      </c>
      <c r="I219" s="81">
        <v>0</v>
      </c>
      <c r="J219" s="81">
        <v>7.86</v>
      </c>
      <c r="K219" s="81">
        <v>69.95</v>
      </c>
      <c r="L219" s="81">
        <v>1.37</v>
      </c>
    </row>
    <row r="220" spans="1:12" s="61" customFormat="1" ht="159.75" thickBot="1">
      <c r="A220" s="77">
        <v>59</v>
      </c>
      <c r="B220" s="78" t="s">
        <v>182</v>
      </c>
      <c r="C220" s="75">
        <v>200</v>
      </c>
      <c r="D220" s="81">
        <v>2.04</v>
      </c>
      <c r="E220" s="81">
        <v>5.01</v>
      </c>
      <c r="F220" s="81">
        <v>20.97</v>
      </c>
      <c r="G220" s="81">
        <v>137.13</v>
      </c>
      <c r="H220" s="81">
        <v>0.14</v>
      </c>
      <c r="I220" s="81">
        <v>0.06</v>
      </c>
      <c r="J220" s="81">
        <v>5.18</v>
      </c>
      <c r="K220" s="81">
        <v>34.29</v>
      </c>
      <c r="L220" s="81">
        <v>0.99</v>
      </c>
    </row>
    <row r="221" spans="1:12" s="61" customFormat="1" ht="90.75" customHeight="1" thickBot="1">
      <c r="A221" s="77" t="s">
        <v>27</v>
      </c>
      <c r="B221" s="79" t="s">
        <v>43</v>
      </c>
      <c r="C221" s="75">
        <v>56</v>
      </c>
      <c r="D221" s="81">
        <v>3.97</v>
      </c>
      <c r="E221" s="81">
        <v>0.74</v>
      </c>
      <c r="F221" s="81">
        <v>46.38</v>
      </c>
      <c r="G221" s="81">
        <v>103.4</v>
      </c>
      <c r="H221" s="81">
        <v>0.13</v>
      </c>
      <c r="I221" s="81">
        <v>0</v>
      </c>
      <c r="J221" s="81">
        <v>0</v>
      </c>
      <c r="K221" s="81">
        <v>24.36</v>
      </c>
      <c r="L221" s="81">
        <v>2.19</v>
      </c>
    </row>
    <row r="222" spans="1:12" s="61" customFormat="1" ht="72.75" customHeight="1" thickBot="1">
      <c r="A222" s="77" t="s">
        <v>27</v>
      </c>
      <c r="B222" s="79" t="s">
        <v>47</v>
      </c>
      <c r="C222" s="75">
        <v>60</v>
      </c>
      <c r="D222" s="81">
        <v>2.33</v>
      </c>
      <c r="E222" s="81">
        <v>0.48</v>
      </c>
      <c r="F222" s="81">
        <v>40.26</v>
      </c>
      <c r="G222" s="81">
        <v>95.2</v>
      </c>
      <c r="H222" s="81">
        <v>0.04</v>
      </c>
      <c r="I222" s="81">
        <v>0</v>
      </c>
      <c r="J222" s="81">
        <v>0</v>
      </c>
      <c r="K222" s="81">
        <v>15.74</v>
      </c>
      <c r="L222" s="81">
        <v>1.38</v>
      </c>
    </row>
    <row r="223" spans="1:12" s="61" customFormat="1" ht="80.25" thickBot="1">
      <c r="A223" s="84"/>
      <c r="B223" s="108" t="s">
        <v>22</v>
      </c>
      <c r="C223" s="75"/>
      <c r="D223" s="76">
        <f aca="true" t="shared" si="28" ref="D223:L223">SUM(D217:D222)</f>
        <v>26.799999999999997</v>
      </c>
      <c r="E223" s="76">
        <f t="shared" si="28"/>
        <v>23.479999999999997</v>
      </c>
      <c r="F223" s="76">
        <f t="shared" si="28"/>
        <v>195.92</v>
      </c>
      <c r="G223" s="76">
        <f t="shared" si="28"/>
        <v>670.3100000000001</v>
      </c>
      <c r="H223" s="76">
        <f t="shared" si="28"/>
        <v>0.38</v>
      </c>
      <c r="I223" s="76">
        <f t="shared" si="28"/>
        <v>0.12</v>
      </c>
      <c r="J223" s="76">
        <f t="shared" si="28"/>
        <v>17.83</v>
      </c>
      <c r="K223" s="76">
        <f t="shared" si="28"/>
        <v>173.61</v>
      </c>
      <c r="L223" s="76">
        <f t="shared" si="28"/>
        <v>7.04</v>
      </c>
    </row>
    <row r="224" spans="1:12" s="61" customFormat="1" ht="80.25" customHeight="1" thickBot="1">
      <c r="A224" s="181" t="s">
        <v>166</v>
      </c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3"/>
    </row>
    <row r="225" spans="1:12" s="61" customFormat="1" ht="83.25" customHeight="1" thickBot="1">
      <c r="A225" s="82" t="s">
        <v>27</v>
      </c>
      <c r="B225" s="78" t="s">
        <v>219</v>
      </c>
      <c r="C225" s="75">
        <v>70</v>
      </c>
      <c r="D225" s="81">
        <v>3.78</v>
      </c>
      <c r="E225" s="81">
        <v>4.55</v>
      </c>
      <c r="F225" s="81">
        <v>39.17</v>
      </c>
      <c r="G225" s="81">
        <v>212.74</v>
      </c>
      <c r="H225" s="81">
        <v>0.05</v>
      </c>
      <c r="I225" s="81">
        <v>0.04</v>
      </c>
      <c r="J225" s="81">
        <v>0</v>
      </c>
      <c r="K225" s="81">
        <v>12.36</v>
      </c>
      <c r="L225" s="81">
        <v>0.99</v>
      </c>
    </row>
    <row r="226" spans="1:12" s="61" customFormat="1" ht="156.75" customHeight="1" thickBot="1">
      <c r="A226" s="77">
        <v>61</v>
      </c>
      <c r="B226" s="78" t="s">
        <v>150</v>
      </c>
      <c r="C226" s="85" t="s">
        <v>19</v>
      </c>
      <c r="D226" s="76">
        <v>5.22</v>
      </c>
      <c r="E226" s="76">
        <v>4.5</v>
      </c>
      <c r="F226" s="76">
        <v>30.6</v>
      </c>
      <c r="G226" s="76">
        <v>95.4</v>
      </c>
      <c r="H226" s="76">
        <v>0.07</v>
      </c>
      <c r="I226" s="76">
        <v>0</v>
      </c>
      <c r="J226" s="76">
        <v>0</v>
      </c>
      <c r="K226" s="76">
        <v>384.3</v>
      </c>
      <c r="L226" s="76">
        <v>0.18</v>
      </c>
    </row>
    <row r="227" spans="1:12" s="61" customFormat="1" ht="80.25" thickBot="1">
      <c r="A227" s="77"/>
      <c r="B227" s="79" t="s">
        <v>22</v>
      </c>
      <c r="C227" s="80"/>
      <c r="D227" s="81">
        <f aca="true" t="shared" si="29" ref="D227:L227">SUM(D226:D226)</f>
        <v>5.22</v>
      </c>
      <c r="E227" s="81">
        <f t="shared" si="29"/>
        <v>4.5</v>
      </c>
      <c r="F227" s="81">
        <f t="shared" si="29"/>
        <v>30.6</v>
      </c>
      <c r="G227" s="81">
        <f t="shared" si="29"/>
        <v>95.4</v>
      </c>
      <c r="H227" s="81">
        <f t="shared" si="29"/>
        <v>0.07</v>
      </c>
      <c r="I227" s="81">
        <f t="shared" si="29"/>
        <v>0</v>
      </c>
      <c r="J227" s="81">
        <f t="shared" si="29"/>
        <v>0</v>
      </c>
      <c r="K227" s="81">
        <f t="shared" si="29"/>
        <v>384.3</v>
      </c>
      <c r="L227" s="81">
        <f t="shared" si="29"/>
        <v>0.18</v>
      </c>
    </row>
    <row r="228" spans="1:12" s="61" customFormat="1" ht="93.75" customHeight="1" thickBot="1">
      <c r="A228" s="77"/>
      <c r="B228" s="79"/>
      <c r="C228" s="80"/>
      <c r="D228" s="64" t="s">
        <v>0</v>
      </c>
      <c r="E228" s="65" t="s">
        <v>1</v>
      </c>
      <c r="F228" s="65" t="s">
        <v>2</v>
      </c>
      <c r="G228" s="86" t="s">
        <v>3</v>
      </c>
      <c r="H228" s="66" t="s">
        <v>72</v>
      </c>
      <c r="I228" s="66" t="s">
        <v>73</v>
      </c>
      <c r="J228" s="65" t="s">
        <v>5</v>
      </c>
      <c r="K228" s="65" t="s">
        <v>18</v>
      </c>
      <c r="L228" s="65" t="s">
        <v>4</v>
      </c>
    </row>
    <row r="229" spans="1:12" s="61" customFormat="1" ht="80.25" thickBot="1">
      <c r="A229" s="77"/>
      <c r="B229" s="87" t="s">
        <v>10</v>
      </c>
      <c r="C229" s="80"/>
      <c r="D229" s="81">
        <f aca="true" t="shared" si="30" ref="D229:L229">SUM(D215+D227+D223)</f>
        <v>52.51</v>
      </c>
      <c r="E229" s="81">
        <f t="shared" si="30"/>
        <v>58.660000000000004</v>
      </c>
      <c r="F229" s="81">
        <f t="shared" si="30"/>
        <v>266.32</v>
      </c>
      <c r="G229" s="81">
        <f t="shared" si="30"/>
        <v>1393.2600000000002</v>
      </c>
      <c r="H229" s="81">
        <f t="shared" si="30"/>
        <v>1.46</v>
      </c>
      <c r="I229" s="81">
        <f t="shared" si="30"/>
        <v>1.31</v>
      </c>
      <c r="J229" s="81">
        <f t="shared" si="30"/>
        <v>36.39</v>
      </c>
      <c r="K229" s="81">
        <f t="shared" si="30"/>
        <v>791.25</v>
      </c>
      <c r="L229" s="81">
        <f t="shared" si="30"/>
        <v>11.33</v>
      </c>
    </row>
    <row r="230" spans="1:12" s="61" customFormat="1" ht="83.25" customHeight="1" thickBot="1">
      <c r="A230" s="77"/>
      <c r="B230" s="87" t="s">
        <v>11</v>
      </c>
      <c r="C230" s="80"/>
      <c r="D230" s="81">
        <v>53.9</v>
      </c>
      <c r="E230" s="81">
        <v>55.3</v>
      </c>
      <c r="F230" s="81">
        <v>234.5</v>
      </c>
      <c r="G230" s="81">
        <v>1645</v>
      </c>
      <c r="H230" s="81">
        <v>0.84</v>
      </c>
      <c r="I230" s="81">
        <v>0.98</v>
      </c>
      <c r="J230" s="81">
        <v>42</v>
      </c>
      <c r="K230" s="81">
        <v>770</v>
      </c>
      <c r="L230" s="81">
        <v>8.4</v>
      </c>
    </row>
    <row r="231" spans="1:12" s="61" customFormat="1" ht="150.75" customHeight="1" thickBot="1">
      <c r="A231" s="68"/>
      <c r="B231" s="88" t="s">
        <v>12</v>
      </c>
      <c r="C231" s="65"/>
      <c r="D231" s="89">
        <f aca="true" t="shared" si="31" ref="D231:L231">D229*100/D230</f>
        <v>97.42115027829314</v>
      </c>
      <c r="E231" s="89">
        <f t="shared" si="31"/>
        <v>106.07594936708861</v>
      </c>
      <c r="F231" s="89">
        <f t="shared" si="31"/>
        <v>113.56929637526652</v>
      </c>
      <c r="G231" s="89">
        <f t="shared" si="31"/>
        <v>84.69665653495443</v>
      </c>
      <c r="H231" s="89">
        <f t="shared" si="31"/>
        <v>173.80952380952382</v>
      </c>
      <c r="I231" s="89">
        <f t="shared" si="31"/>
        <v>133.6734693877551</v>
      </c>
      <c r="J231" s="89">
        <f t="shared" si="31"/>
        <v>86.64285714285714</v>
      </c>
      <c r="K231" s="89">
        <f t="shared" si="31"/>
        <v>102.75974025974025</v>
      </c>
      <c r="L231" s="89">
        <f t="shared" si="31"/>
        <v>134.88095238095238</v>
      </c>
    </row>
    <row r="232" spans="1:12" s="61" customFormat="1" ht="79.5" hidden="1">
      <c r="A232" s="60"/>
      <c r="B232" s="90"/>
      <c r="C232" s="91"/>
      <c r="D232" s="63"/>
      <c r="E232" s="63"/>
      <c r="F232" s="63"/>
      <c r="G232" s="63"/>
      <c r="H232" s="63"/>
      <c r="I232" s="63"/>
      <c r="J232" s="63"/>
      <c r="K232" s="63"/>
      <c r="L232" s="63"/>
    </row>
    <row r="233" spans="1:12" s="61" customFormat="1" ht="79.5">
      <c r="A233" s="60"/>
      <c r="B233" s="61" t="s">
        <v>54</v>
      </c>
      <c r="E233" s="63"/>
      <c r="F233" s="63"/>
      <c r="G233" s="63"/>
      <c r="H233" s="63"/>
      <c r="I233" s="63"/>
      <c r="J233" s="63"/>
      <c r="K233" s="63"/>
      <c r="L233" s="63"/>
    </row>
    <row r="234" spans="1:12" s="61" customFormat="1" ht="79.5">
      <c r="A234" s="60"/>
      <c r="B234" s="90"/>
      <c r="C234" s="91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s="61" customFormat="1" ht="79.5">
      <c r="A235" s="163" t="s">
        <v>142</v>
      </c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</row>
    <row r="236" spans="1:12" s="61" customFormat="1" ht="79.5">
      <c r="A236" s="163" t="s">
        <v>38</v>
      </c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</row>
    <row r="237" spans="1:12" s="61" customFormat="1" ht="79.5" customHeight="1" thickBot="1">
      <c r="A237" s="162" t="s">
        <v>162</v>
      </c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</row>
    <row r="238" spans="1:12" s="61" customFormat="1" ht="80.25" hidden="1" thickBot="1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</row>
    <row r="239" spans="1:12" s="61" customFormat="1" ht="80.25" thickBot="1">
      <c r="A239" s="153" t="s">
        <v>23</v>
      </c>
      <c r="B239" s="160" t="s">
        <v>40</v>
      </c>
      <c r="C239" s="158" t="s">
        <v>14</v>
      </c>
      <c r="D239" s="155" t="s">
        <v>15</v>
      </c>
      <c r="E239" s="156"/>
      <c r="F239" s="157"/>
      <c r="G239" s="160" t="s">
        <v>41</v>
      </c>
      <c r="H239" s="155" t="s">
        <v>16</v>
      </c>
      <c r="I239" s="156"/>
      <c r="J239" s="157"/>
      <c r="K239" s="155" t="s">
        <v>17</v>
      </c>
      <c r="L239" s="157"/>
    </row>
    <row r="240" spans="1:12" s="61" customFormat="1" ht="93.75" thickBot="1">
      <c r="A240" s="154"/>
      <c r="B240" s="161"/>
      <c r="C240" s="159"/>
      <c r="D240" s="64" t="s">
        <v>0</v>
      </c>
      <c r="E240" s="65" t="s">
        <v>1</v>
      </c>
      <c r="F240" s="65" t="s">
        <v>2</v>
      </c>
      <c r="G240" s="161"/>
      <c r="H240" s="66" t="s">
        <v>72</v>
      </c>
      <c r="I240" s="93" t="s">
        <v>73</v>
      </c>
      <c r="J240" s="65" t="s">
        <v>5</v>
      </c>
      <c r="K240" s="65" t="s">
        <v>18</v>
      </c>
      <c r="L240" s="65" t="s">
        <v>4</v>
      </c>
    </row>
    <row r="241" spans="1:12" s="61" customFormat="1" ht="80.25" thickBot="1">
      <c r="A241" s="94">
        <v>1</v>
      </c>
      <c r="B241" s="69">
        <v>2</v>
      </c>
      <c r="C241" s="70">
        <v>3</v>
      </c>
      <c r="D241" s="95">
        <v>4</v>
      </c>
      <c r="E241" s="69">
        <v>5</v>
      </c>
      <c r="F241" s="69">
        <v>6</v>
      </c>
      <c r="G241" s="69">
        <v>7</v>
      </c>
      <c r="H241" s="96">
        <v>8</v>
      </c>
      <c r="I241" s="69">
        <v>9</v>
      </c>
      <c r="J241" s="69">
        <v>10</v>
      </c>
      <c r="K241" s="96">
        <v>11</v>
      </c>
      <c r="L241" s="69">
        <v>12</v>
      </c>
    </row>
    <row r="242" spans="1:12" s="61" customFormat="1" ht="80.25" thickBot="1">
      <c r="A242" s="155" t="s">
        <v>6</v>
      </c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7"/>
    </row>
    <row r="243" spans="1:12" s="61" customFormat="1" ht="96.75" customHeight="1" thickBot="1">
      <c r="A243" s="77">
        <v>21</v>
      </c>
      <c r="B243" s="110" t="s">
        <v>35</v>
      </c>
      <c r="C243" s="104">
        <v>200</v>
      </c>
      <c r="D243" s="76">
        <v>26.39</v>
      </c>
      <c r="E243" s="76">
        <v>6.11</v>
      </c>
      <c r="F243" s="76">
        <v>47</v>
      </c>
      <c r="G243" s="76">
        <v>348.5</v>
      </c>
      <c r="H243" s="76">
        <v>0.11</v>
      </c>
      <c r="I243" s="76">
        <v>0.31</v>
      </c>
      <c r="J243" s="76">
        <v>0.34</v>
      </c>
      <c r="K243" s="76">
        <v>128.35</v>
      </c>
      <c r="L243" s="76">
        <v>0.07</v>
      </c>
    </row>
    <row r="244" spans="1:12" s="61" customFormat="1" ht="159.75" thickBot="1">
      <c r="A244" s="84">
        <v>71</v>
      </c>
      <c r="B244" s="74" t="s">
        <v>197</v>
      </c>
      <c r="C244" s="75">
        <v>108</v>
      </c>
      <c r="D244" s="76">
        <v>2.61</v>
      </c>
      <c r="E244" s="76">
        <v>0.45</v>
      </c>
      <c r="F244" s="76">
        <v>25.95</v>
      </c>
      <c r="G244" s="76">
        <v>118.29</v>
      </c>
      <c r="H244" s="76">
        <v>0.03</v>
      </c>
      <c r="I244" s="76">
        <v>0.07</v>
      </c>
      <c r="J244" s="76">
        <v>0.65</v>
      </c>
      <c r="K244" s="76">
        <v>117.39</v>
      </c>
      <c r="L244" s="76">
        <v>0.51</v>
      </c>
    </row>
    <row r="245" spans="1:12" s="61" customFormat="1" ht="80.25" thickBot="1">
      <c r="A245" s="77">
        <v>53</v>
      </c>
      <c r="B245" s="78" t="s">
        <v>13</v>
      </c>
      <c r="C245" s="85" t="s">
        <v>19</v>
      </c>
      <c r="D245" s="81">
        <v>1.21</v>
      </c>
      <c r="E245" s="81">
        <v>11.3</v>
      </c>
      <c r="F245" s="81">
        <v>7.24</v>
      </c>
      <c r="G245" s="81">
        <v>135.46</v>
      </c>
      <c r="H245" s="81">
        <v>0.02</v>
      </c>
      <c r="I245" s="81">
        <v>0.02</v>
      </c>
      <c r="J245" s="81">
        <v>0</v>
      </c>
      <c r="K245" s="81">
        <v>4.8</v>
      </c>
      <c r="L245" s="81">
        <v>0.19</v>
      </c>
    </row>
    <row r="246" spans="1:12" s="61" customFormat="1" ht="80.25" thickBot="1">
      <c r="A246" s="77" t="s">
        <v>27</v>
      </c>
      <c r="B246" s="79" t="s">
        <v>25</v>
      </c>
      <c r="C246" s="80" t="s">
        <v>89</v>
      </c>
      <c r="D246" s="81">
        <v>5.67</v>
      </c>
      <c r="E246" s="81">
        <v>1.18</v>
      </c>
      <c r="F246" s="81">
        <v>68</v>
      </c>
      <c r="G246" s="81">
        <v>172</v>
      </c>
      <c r="H246" s="81">
        <v>0.08</v>
      </c>
      <c r="I246" s="81">
        <v>0.89</v>
      </c>
      <c r="J246" s="81">
        <v>45.77</v>
      </c>
      <c r="K246" s="81">
        <v>16</v>
      </c>
      <c r="L246" s="81">
        <v>0.99</v>
      </c>
    </row>
    <row r="247" spans="1:12" s="61" customFormat="1" ht="80.25" thickBot="1">
      <c r="A247" s="84"/>
      <c r="B247" s="108" t="s">
        <v>22</v>
      </c>
      <c r="C247" s="75"/>
      <c r="D247" s="76">
        <f aca="true" t="shared" si="32" ref="D247:L247">SUM(D243:D246)</f>
        <v>35.88</v>
      </c>
      <c r="E247" s="76">
        <f t="shared" si="32"/>
        <v>19.04</v>
      </c>
      <c r="F247" s="76">
        <f t="shared" si="32"/>
        <v>148.19</v>
      </c>
      <c r="G247" s="76">
        <f t="shared" si="32"/>
        <v>774.25</v>
      </c>
      <c r="H247" s="76">
        <f t="shared" si="32"/>
        <v>0.24</v>
      </c>
      <c r="I247" s="76">
        <f t="shared" si="32"/>
        <v>1.29</v>
      </c>
      <c r="J247" s="76">
        <f t="shared" si="32"/>
        <v>46.760000000000005</v>
      </c>
      <c r="K247" s="76">
        <f t="shared" si="32"/>
        <v>266.54</v>
      </c>
      <c r="L247" s="76">
        <f t="shared" si="32"/>
        <v>1.76</v>
      </c>
    </row>
    <row r="248" spans="1:12" s="61" customFormat="1" ht="80.25" thickBot="1">
      <c r="A248" s="155" t="s">
        <v>8</v>
      </c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7"/>
    </row>
    <row r="249" spans="1:12" s="61" customFormat="1" ht="152.25" customHeight="1" thickBot="1">
      <c r="A249" s="84">
        <v>5</v>
      </c>
      <c r="B249" s="101" t="s">
        <v>123</v>
      </c>
      <c r="C249" s="83" t="s">
        <v>20</v>
      </c>
      <c r="D249" s="81">
        <v>6.05</v>
      </c>
      <c r="E249" s="81">
        <v>5.72</v>
      </c>
      <c r="F249" s="81">
        <v>1.98</v>
      </c>
      <c r="G249" s="81">
        <v>84</v>
      </c>
      <c r="H249" s="81">
        <v>0</v>
      </c>
      <c r="I249" s="81">
        <v>0</v>
      </c>
      <c r="J249" s="81">
        <v>2.64</v>
      </c>
      <c r="K249" s="81">
        <v>31.84</v>
      </c>
      <c r="L249" s="81">
        <v>0.55</v>
      </c>
    </row>
    <row r="250" spans="1:12" s="61" customFormat="1" ht="170.25" customHeight="1" thickBot="1">
      <c r="A250" s="77">
        <v>20</v>
      </c>
      <c r="B250" s="79" t="s">
        <v>136</v>
      </c>
      <c r="C250" s="85" t="s">
        <v>158</v>
      </c>
      <c r="D250" s="81">
        <v>1.79</v>
      </c>
      <c r="E250" s="81">
        <v>3.95</v>
      </c>
      <c r="F250" s="81">
        <v>7.76</v>
      </c>
      <c r="G250" s="81">
        <v>73.8</v>
      </c>
      <c r="H250" s="81">
        <v>0.08</v>
      </c>
      <c r="I250" s="81">
        <v>0.04</v>
      </c>
      <c r="J250" s="81">
        <v>5.51</v>
      </c>
      <c r="K250" s="81">
        <v>41.26</v>
      </c>
      <c r="L250" s="81">
        <v>0.89</v>
      </c>
    </row>
    <row r="251" spans="1:12" s="61" customFormat="1" ht="80.25" thickBot="1">
      <c r="A251" s="82" t="s">
        <v>199</v>
      </c>
      <c r="B251" s="78" t="s">
        <v>200</v>
      </c>
      <c r="C251" s="85" t="s">
        <v>19</v>
      </c>
      <c r="D251" s="81">
        <v>33.82</v>
      </c>
      <c r="E251" s="81">
        <v>25.81</v>
      </c>
      <c r="F251" s="81">
        <v>39.69</v>
      </c>
      <c r="G251" s="81">
        <v>525.99</v>
      </c>
      <c r="H251" s="81">
        <v>0</v>
      </c>
      <c r="I251" s="81">
        <v>0</v>
      </c>
      <c r="J251" s="81">
        <v>2.49</v>
      </c>
      <c r="K251" s="81">
        <v>41.01</v>
      </c>
      <c r="L251" s="81">
        <v>2.53</v>
      </c>
    </row>
    <row r="252" spans="1:12" s="61" customFormat="1" ht="80.25" thickBot="1">
      <c r="A252" s="77">
        <v>57</v>
      </c>
      <c r="B252" s="79" t="s">
        <v>26</v>
      </c>
      <c r="C252" s="75">
        <v>200</v>
      </c>
      <c r="D252" s="81">
        <v>0.33</v>
      </c>
      <c r="E252" s="81">
        <v>0.2</v>
      </c>
      <c r="F252" s="81">
        <v>21.87</v>
      </c>
      <c r="G252" s="81">
        <v>90.58</v>
      </c>
      <c r="H252" s="81">
        <v>0.02</v>
      </c>
      <c r="I252" s="81">
        <v>0</v>
      </c>
      <c r="J252" s="81">
        <v>0.28</v>
      </c>
      <c r="K252" s="81">
        <v>8.46</v>
      </c>
      <c r="L252" s="81">
        <v>7.17</v>
      </c>
    </row>
    <row r="253" spans="1:12" s="61" customFormat="1" ht="75.75" customHeight="1" thickBot="1">
      <c r="A253" s="77" t="s">
        <v>27</v>
      </c>
      <c r="B253" s="79" t="s">
        <v>43</v>
      </c>
      <c r="C253" s="75">
        <v>56</v>
      </c>
      <c r="D253" s="81">
        <v>3.97</v>
      </c>
      <c r="E253" s="81">
        <v>0.74</v>
      </c>
      <c r="F253" s="81">
        <v>46.38</v>
      </c>
      <c r="G253" s="81">
        <v>103.4</v>
      </c>
      <c r="H253" s="81">
        <v>0.13</v>
      </c>
      <c r="I253" s="81">
        <v>0</v>
      </c>
      <c r="J253" s="81">
        <v>0</v>
      </c>
      <c r="K253" s="81">
        <v>24.36</v>
      </c>
      <c r="L253" s="81">
        <v>2.19</v>
      </c>
    </row>
    <row r="254" spans="1:12" s="61" customFormat="1" ht="90.75" customHeight="1" thickBot="1">
      <c r="A254" s="77" t="s">
        <v>27</v>
      </c>
      <c r="B254" s="79" t="s">
        <v>47</v>
      </c>
      <c r="C254" s="75">
        <v>60</v>
      </c>
      <c r="D254" s="81">
        <v>2.33</v>
      </c>
      <c r="E254" s="81">
        <v>0.48</v>
      </c>
      <c r="F254" s="81">
        <v>40.26</v>
      </c>
      <c r="G254" s="81">
        <v>95.2</v>
      </c>
      <c r="H254" s="81">
        <v>0.04</v>
      </c>
      <c r="I254" s="81">
        <v>0</v>
      </c>
      <c r="J254" s="81">
        <v>0</v>
      </c>
      <c r="K254" s="81">
        <v>15.74</v>
      </c>
      <c r="L254" s="81">
        <v>1.38</v>
      </c>
    </row>
    <row r="255" spans="1:12" s="61" customFormat="1" ht="80.25" thickBot="1">
      <c r="A255" s="84"/>
      <c r="B255" s="108" t="s">
        <v>22</v>
      </c>
      <c r="C255" s="75"/>
      <c r="D255" s="76">
        <f aca="true" t="shared" si="33" ref="D255:L255">SUM(D249:D254)</f>
        <v>48.28999999999999</v>
      </c>
      <c r="E255" s="76">
        <f t="shared" si="33"/>
        <v>36.9</v>
      </c>
      <c r="F255" s="76">
        <f t="shared" si="33"/>
        <v>157.94</v>
      </c>
      <c r="G255" s="76">
        <f t="shared" si="33"/>
        <v>972.97</v>
      </c>
      <c r="H255" s="76">
        <f t="shared" si="33"/>
        <v>0.27</v>
      </c>
      <c r="I255" s="76">
        <f t="shared" si="33"/>
        <v>0.04</v>
      </c>
      <c r="J255" s="76">
        <f t="shared" si="33"/>
        <v>10.92</v>
      </c>
      <c r="K255" s="76">
        <f t="shared" si="33"/>
        <v>162.67000000000002</v>
      </c>
      <c r="L255" s="76">
        <f t="shared" si="33"/>
        <v>14.71</v>
      </c>
    </row>
    <row r="256" spans="1:12" s="61" customFormat="1" ht="80.25" customHeight="1" thickBot="1">
      <c r="A256" s="181" t="s">
        <v>166</v>
      </c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3"/>
    </row>
    <row r="257" spans="1:12" s="61" customFormat="1" ht="90.75" customHeight="1" thickBot="1">
      <c r="A257" s="77">
        <v>70</v>
      </c>
      <c r="B257" s="78" t="s">
        <v>216</v>
      </c>
      <c r="C257" s="75">
        <v>70</v>
      </c>
      <c r="D257" s="81">
        <v>4.6</v>
      </c>
      <c r="E257" s="81">
        <v>8.55</v>
      </c>
      <c r="F257" s="81">
        <v>43.35</v>
      </c>
      <c r="G257" s="81">
        <v>268.75</v>
      </c>
      <c r="H257" s="81">
        <v>0.06</v>
      </c>
      <c r="I257" s="81">
        <v>0.02</v>
      </c>
      <c r="J257" s="81">
        <v>0</v>
      </c>
      <c r="K257" s="81">
        <v>9.82</v>
      </c>
      <c r="L257" s="81">
        <v>0.61</v>
      </c>
    </row>
    <row r="258" spans="1:12" s="61" customFormat="1" ht="80.25" thickBot="1">
      <c r="A258" s="77">
        <v>52</v>
      </c>
      <c r="B258" s="78" t="s">
        <v>9</v>
      </c>
      <c r="C258" s="75">
        <v>200</v>
      </c>
      <c r="D258" s="76">
        <v>2.79</v>
      </c>
      <c r="E258" s="76">
        <v>0.04</v>
      </c>
      <c r="F258" s="76">
        <v>19.8</v>
      </c>
      <c r="G258" s="76">
        <v>90.56</v>
      </c>
      <c r="H258" s="76">
        <v>0.03</v>
      </c>
      <c r="I258" s="76">
        <v>0.07</v>
      </c>
      <c r="J258" s="76">
        <v>1</v>
      </c>
      <c r="K258" s="76">
        <v>113.8</v>
      </c>
      <c r="L258" s="76">
        <v>0.14</v>
      </c>
    </row>
    <row r="259" spans="1:12" s="61" customFormat="1" ht="80.25" thickBot="1">
      <c r="A259" s="77"/>
      <c r="B259" s="79" t="s">
        <v>22</v>
      </c>
      <c r="C259" s="80"/>
      <c r="D259" s="81">
        <f aca="true" t="shared" si="34" ref="D259:L259">SUM(D257:D258)</f>
        <v>7.39</v>
      </c>
      <c r="E259" s="81">
        <f t="shared" si="34"/>
        <v>8.59</v>
      </c>
      <c r="F259" s="81">
        <f t="shared" si="34"/>
        <v>63.150000000000006</v>
      </c>
      <c r="G259" s="81">
        <f t="shared" si="34"/>
        <v>359.31</v>
      </c>
      <c r="H259" s="81">
        <f t="shared" si="34"/>
        <v>0.09</v>
      </c>
      <c r="I259" s="81">
        <f t="shared" si="34"/>
        <v>0.09000000000000001</v>
      </c>
      <c r="J259" s="81">
        <f t="shared" si="34"/>
        <v>1</v>
      </c>
      <c r="K259" s="81">
        <f t="shared" si="34"/>
        <v>123.62</v>
      </c>
      <c r="L259" s="81">
        <f t="shared" si="34"/>
        <v>0.75</v>
      </c>
    </row>
    <row r="260" spans="1:12" s="61" customFormat="1" ht="93.75" thickBot="1">
      <c r="A260" s="77"/>
      <c r="B260" s="79"/>
      <c r="C260" s="80"/>
      <c r="D260" s="64" t="s">
        <v>0</v>
      </c>
      <c r="E260" s="65" t="s">
        <v>1</v>
      </c>
      <c r="F260" s="65" t="s">
        <v>2</v>
      </c>
      <c r="G260" s="86" t="s">
        <v>3</v>
      </c>
      <c r="H260" s="66" t="s">
        <v>72</v>
      </c>
      <c r="I260" s="66" t="s">
        <v>73</v>
      </c>
      <c r="J260" s="65" t="s">
        <v>5</v>
      </c>
      <c r="K260" s="65" t="s">
        <v>18</v>
      </c>
      <c r="L260" s="65" t="s">
        <v>4</v>
      </c>
    </row>
    <row r="261" spans="1:12" s="61" customFormat="1" ht="80.25" thickBot="1">
      <c r="A261" s="77"/>
      <c r="B261" s="87" t="s">
        <v>10</v>
      </c>
      <c r="C261" s="80"/>
      <c r="D261" s="81">
        <f aca="true" t="shared" si="35" ref="D261:L261">SUM(D247+D259+D255)</f>
        <v>91.56</v>
      </c>
      <c r="E261" s="81">
        <f t="shared" si="35"/>
        <v>64.53</v>
      </c>
      <c r="F261" s="81">
        <f t="shared" si="35"/>
        <v>369.28</v>
      </c>
      <c r="G261" s="81">
        <f t="shared" si="35"/>
        <v>2106.5299999999997</v>
      </c>
      <c r="H261" s="81">
        <f t="shared" si="35"/>
        <v>0.6</v>
      </c>
      <c r="I261" s="81">
        <f t="shared" si="35"/>
        <v>1.4200000000000002</v>
      </c>
      <c r="J261" s="81">
        <f t="shared" si="35"/>
        <v>58.68000000000001</v>
      </c>
      <c r="K261" s="81">
        <f t="shared" si="35"/>
        <v>552.83</v>
      </c>
      <c r="L261" s="81">
        <f t="shared" si="35"/>
        <v>17.22</v>
      </c>
    </row>
    <row r="262" spans="1:12" s="61" customFormat="1" ht="83.25" customHeight="1" thickBot="1">
      <c r="A262" s="77"/>
      <c r="B262" s="87" t="s">
        <v>11</v>
      </c>
      <c r="C262" s="80"/>
      <c r="D262" s="81">
        <v>53.9</v>
      </c>
      <c r="E262" s="81">
        <v>55.3</v>
      </c>
      <c r="F262" s="81">
        <v>234.5</v>
      </c>
      <c r="G262" s="81">
        <v>1645</v>
      </c>
      <c r="H262" s="81">
        <v>0.84</v>
      </c>
      <c r="I262" s="81">
        <v>0.98</v>
      </c>
      <c r="J262" s="81">
        <v>42</v>
      </c>
      <c r="K262" s="81">
        <v>770</v>
      </c>
      <c r="L262" s="81">
        <v>8.4</v>
      </c>
    </row>
    <row r="263" spans="1:12" s="61" customFormat="1" ht="158.25" customHeight="1" thickBot="1">
      <c r="A263" s="68"/>
      <c r="B263" s="88" t="s">
        <v>12</v>
      </c>
      <c r="C263" s="65"/>
      <c r="D263" s="89">
        <f aca="true" t="shared" si="36" ref="D263:L263">D261*100/D262</f>
        <v>169.8701298701299</v>
      </c>
      <c r="E263" s="89">
        <f t="shared" si="36"/>
        <v>116.69077757685353</v>
      </c>
      <c r="F263" s="89">
        <f t="shared" si="36"/>
        <v>157.47547974413646</v>
      </c>
      <c r="G263" s="89">
        <f t="shared" si="36"/>
        <v>128.05653495440728</v>
      </c>
      <c r="H263" s="89">
        <f t="shared" si="36"/>
        <v>71.42857142857143</v>
      </c>
      <c r="I263" s="89">
        <f t="shared" si="36"/>
        <v>144.8979591836735</v>
      </c>
      <c r="J263" s="89">
        <f t="shared" si="36"/>
        <v>139.71428571428572</v>
      </c>
      <c r="K263" s="89">
        <f t="shared" si="36"/>
        <v>71.7961038961039</v>
      </c>
      <c r="L263" s="89">
        <f t="shared" si="36"/>
        <v>205</v>
      </c>
    </row>
    <row r="264" spans="1:12" s="61" customFormat="1" ht="7.5" customHeight="1">
      <c r="A264" s="60"/>
      <c r="B264" s="90"/>
      <c r="C264" s="91"/>
      <c r="D264" s="63"/>
      <c r="E264" s="63"/>
      <c r="F264" s="63"/>
      <c r="G264" s="63"/>
      <c r="H264" s="63"/>
      <c r="I264" s="63"/>
      <c r="J264" s="63"/>
      <c r="K264" s="63"/>
      <c r="L264" s="63"/>
    </row>
    <row r="265" spans="1:12" s="61" customFormat="1" ht="79.5">
      <c r="A265" s="60"/>
      <c r="B265" s="61" t="s">
        <v>54</v>
      </c>
      <c r="E265" s="63"/>
      <c r="F265" s="63"/>
      <c r="G265" s="63"/>
      <c r="H265" s="63"/>
      <c r="I265" s="63"/>
      <c r="J265" s="63"/>
      <c r="K265" s="63"/>
      <c r="L265" s="63"/>
    </row>
    <row r="266" spans="1:12" s="61" customFormat="1" ht="79.5">
      <c r="A266" s="60"/>
      <c r="B266" s="90"/>
      <c r="C266" s="91"/>
      <c r="D266" s="63"/>
      <c r="E266" s="63"/>
      <c r="F266" s="63"/>
      <c r="G266" s="63"/>
      <c r="H266" s="63"/>
      <c r="I266" s="63"/>
      <c r="J266" s="63"/>
      <c r="K266" s="63"/>
      <c r="L266" s="63"/>
    </row>
    <row r="267" spans="1:12" s="61" customFormat="1" ht="97.5" customHeight="1">
      <c r="A267" s="163" t="s">
        <v>145</v>
      </c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</row>
    <row r="268" spans="1:12" s="61" customFormat="1" ht="79.5">
      <c r="A268" s="163" t="s">
        <v>42</v>
      </c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</row>
    <row r="269" spans="1:12" s="61" customFormat="1" ht="79.5">
      <c r="A269" s="162" t="s">
        <v>162</v>
      </c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</row>
    <row r="270" spans="1:12" s="61" customFormat="1" ht="8.25" customHeight="1" thickBot="1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</row>
    <row r="271" spans="1:12" s="61" customFormat="1" ht="80.25" thickBot="1">
      <c r="A271" s="153" t="s">
        <v>23</v>
      </c>
      <c r="B271" s="160" t="s">
        <v>40</v>
      </c>
      <c r="C271" s="158" t="s">
        <v>14</v>
      </c>
      <c r="D271" s="155" t="s">
        <v>15</v>
      </c>
      <c r="E271" s="156"/>
      <c r="F271" s="157"/>
      <c r="G271" s="160" t="s">
        <v>41</v>
      </c>
      <c r="H271" s="155" t="s">
        <v>16</v>
      </c>
      <c r="I271" s="156"/>
      <c r="J271" s="157"/>
      <c r="K271" s="155" t="s">
        <v>17</v>
      </c>
      <c r="L271" s="157"/>
    </row>
    <row r="272" spans="1:12" s="61" customFormat="1" ht="93.75" thickBot="1">
      <c r="A272" s="154"/>
      <c r="B272" s="161"/>
      <c r="C272" s="159"/>
      <c r="D272" s="64" t="s">
        <v>0</v>
      </c>
      <c r="E272" s="65" t="s">
        <v>1</v>
      </c>
      <c r="F272" s="65" t="s">
        <v>2</v>
      </c>
      <c r="G272" s="161"/>
      <c r="H272" s="66" t="s">
        <v>72</v>
      </c>
      <c r="I272" s="93" t="s">
        <v>73</v>
      </c>
      <c r="J272" s="65" t="s">
        <v>5</v>
      </c>
      <c r="K272" s="65" t="s">
        <v>18</v>
      </c>
      <c r="L272" s="65" t="s">
        <v>4</v>
      </c>
    </row>
    <row r="273" spans="1:12" s="61" customFormat="1" ht="80.25" thickBot="1">
      <c r="A273" s="68">
        <v>1</v>
      </c>
      <c r="B273" s="69">
        <v>2</v>
      </c>
      <c r="C273" s="70">
        <v>3</v>
      </c>
      <c r="D273" s="71">
        <v>4</v>
      </c>
      <c r="E273" s="69">
        <v>5</v>
      </c>
      <c r="F273" s="69">
        <v>6</v>
      </c>
      <c r="G273" s="69">
        <v>7</v>
      </c>
      <c r="H273" s="72">
        <v>8</v>
      </c>
      <c r="I273" s="69">
        <v>9</v>
      </c>
      <c r="J273" s="69">
        <v>10</v>
      </c>
      <c r="K273" s="72">
        <v>11</v>
      </c>
      <c r="L273" s="69">
        <v>12</v>
      </c>
    </row>
    <row r="274" spans="1:12" s="61" customFormat="1" ht="80.25" thickBot="1">
      <c r="A274" s="155" t="s">
        <v>6</v>
      </c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7"/>
    </row>
    <row r="275" spans="1:12" s="61" customFormat="1" ht="159.75" thickBot="1">
      <c r="A275" s="77">
        <v>36</v>
      </c>
      <c r="B275" s="78" t="s">
        <v>129</v>
      </c>
      <c r="C275" s="75">
        <v>24</v>
      </c>
      <c r="D275" s="81">
        <v>4.91</v>
      </c>
      <c r="E275" s="81">
        <v>4.68</v>
      </c>
      <c r="F275" s="81">
        <v>24.67</v>
      </c>
      <c r="G275" s="81">
        <v>160.4</v>
      </c>
      <c r="H275" s="81">
        <v>0.09</v>
      </c>
      <c r="I275" s="81">
        <v>0.12</v>
      </c>
      <c r="J275" s="81">
        <v>0.28</v>
      </c>
      <c r="K275" s="81">
        <v>108.88</v>
      </c>
      <c r="L275" s="81">
        <v>0.71</v>
      </c>
    </row>
    <row r="276" spans="1:12" s="61" customFormat="1" ht="80.25" thickBot="1">
      <c r="A276" s="77">
        <v>44</v>
      </c>
      <c r="B276" s="79" t="s">
        <v>59</v>
      </c>
      <c r="C276" s="75">
        <v>180</v>
      </c>
      <c r="D276" s="81">
        <v>2.08</v>
      </c>
      <c r="E276" s="81">
        <v>0.03</v>
      </c>
      <c r="F276" s="81">
        <v>13.89</v>
      </c>
      <c r="G276" s="81">
        <v>64.13</v>
      </c>
      <c r="H276" s="100">
        <v>0.02</v>
      </c>
      <c r="I276" s="100">
        <v>0.06</v>
      </c>
      <c r="J276" s="100">
        <v>0.9</v>
      </c>
      <c r="K276" s="81">
        <v>91.07</v>
      </c>
      <c r="L276" s="81">
        <v>0.94</v>
      </c>
    </row>
    <row r="277" spans="1:12" s="61" customFormat="1" ht="80.25" thickBot="1">
      <c r="A277" s="77">
        <v>53</v>
      </c>
      <c r="B277" s="78" t="s">
        <v>13</v>
      </c>
      <c r="C277" s="85" t="s">
        <v>19</v>
      </c>
      <c r="D277" s="81">
        <v>4.72</v>
      </c>
      <c r="E277" s="81">
        <v>8.01</v>
      </c>
      <c r="F277" s="81">
        <v>20.25</v>
      </c>
      <c r="G277" s="81">
        <v>119.9</v>
      </c>
      <c r="H277" s="81">
        <v>0.04</v>
      </c>
      <c r="I277" s="81">
        <v>0.05</v>
      </c>
      <c r="J277" s="81">
        <v>0.1</v>
      </c>
      <c r="K277" s="81">
        <v>139.2</v>
      </c>
      <c r="L277" s="81">
        <v>0.39</v>
      </c>
    </row>
    <row r="278" spans="1:12" s="61" customFormat="1" ht="99.75" customHeight="1" thickBot="1">
      <c r="A278" s="77" t="s">
        <v>27</v>
      </c>
      <c r="B278" s="79" t="s">
        <v>43</v>
      </c>
      <c r="C278" s="85" t="s">
        <v>203</v>
      </c>
      <c r="D278" s="81">
        <v>0.96</v>
      </c>
      <c r="E278" s="81">
        <v>0.99</v>
      </c>
      <c r="F278" s="81">
        <v>23.87</v>
      </c>
      <c r="G278" s="81">
        <v>97.15</v>
      </c>
      <c r="H278" s="81">
        <v>0.02</v>
      </c>
      <c r="I278" s="81">
        <v>0.57</v>
      </c>
      <c r="J278" s="81">
        <v>13.48</v>
      </c>
      <c r="K278" s="81">
        <v>38</v>
      </c>
      <c r="L278" s="81">
        <v>4.5</v>
      </c>
    </row>
    <row r="279" spans="1:12" s="61" customFormat="1" ht="80.25" thickBot="1">
      <c r="A279" s="77" t="s">
        <v>27</v>
      </c>
      <c r="B279" s="79" t="s">
        <v>37</v>
      </c>
      <c r="C279" s="85" t="s">
        <v>89</v>
      </c>
      <c r="D279" s="81">
        <f aca="true" t="shared" si="37" ref="D279:L279">SUM(D275:D278)</f>
        <v>12.670000000000002</v>
      </c>
      <c r="E279" s="81">
        <f t="shared" si="37"/>
        <v>13.709999999999999</v>
      </c>
      <c r="F279" s="81">
        <f t="shared" si="37"/>
        <v>82.68</v>
      </c>
      <c r="G279" s="81">
        <f t="shared" si="37"/>
        <v>441.58000000000004</v>
      </c>
      <c r="H279" s="81">
        <f t="shared" si="37"/>
        <v>0.16999999999999998</v>
      </c>
      <c r="I279" s="81">
        <f t="shared" si="37"/>
        <v>0.7999999999999999</v>
      </c>
      <c r="J279" s="81">
        <f t="shared" si="37"/>
        <v>14.760000000000002</v>
      </c>
      <c r="K279" s="81">
        <f t="shared" si="37"/>
        <v>377.15</v>
      </c>
      <c r="L279" s="81">
        <f t="shared" si="37"/>
        <v>6.54</v>
      </c>
    </row>
    <row r="280" spans="1:12" s="61" customFormat="1" ht="80.25" thickBot="1">
      <c r="A280" s="155" t="s">
        <v>8</v>
      </c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7"/>
    </row>
    <row r="281" spans="1:12" s="61" customFormat="1" ht="93.75" customHeight="1" thickBot="1">
      <c r="A281" s="84">
        <v>7</v>
      </c>
      <c r="B281" s="78" t="s">
        <v>153</v>
      </c>
      <c r="C281" s="83" t="s">
        <v>20</v>
      </c>
      <c r="D281" s="81">
        <v>0.68</v>
      </c>
      <c r="E281" s="81">
        <v>5.45</v>
      </c>
      <c r="F281" s="81">
        <v>5.44</v>
      </c>
      <c r="G281" s="81">
        <v>73.54</v>
      </c>
      <c r="H281" s="81">
        <v>0.03</v>
      </c>
      <c r="I281" s="81">
        <v>0.03</v>
      </c>
      <c r="J281" s="81">
        <v>1.06</v>
      </c>
      <c r="K281" s="81">
        <v>12.88</v>
      </c>
      <c r="L281" s="81">
        <v>0.36</v>
      </c>
    </row>
    <row r="282" spans="1:12" s="61" customFormat="1" ht="170.25" customHeight="1" thickBot="1">
      <c r="A282" s="77">
        <v>17</v>
      </c>
      <c r="B282" s="78" t="s">
        <v>126</v>
      </c>
      <c r="C282" s="83" t="s">
        <v>159</v>
      </c>
      <c r="D282" s="81">
        <v>8.06</v>
      </c>
      <c r="E282" s="81">
        <v>8.3</v>
      </c>
      <c r="F282" s="81">
        <v>11.1</v>
      </c>
      <c r="G282" s="81">
        <v>151.3</v>
      </c>
      <c r="H282" s="81">
        <v>0.2</v>
      </c>
      <c r="I282" s="81">
        <v>0.11</v>
      </c>
      <c r="J282" s="81">
        <v>4.82</v>
      </c>
      <c r="K282" s="81">
        <v>16.95</v>
      </c>
      <c r="L282" s="81">
        <v>1.46</v>
      </c>
    </row>
    <row r="283" spans="1:12" s="61" customFormat="1" ht="96.75" customHeight="1" thickBot="1">
      <c r="A283" s="77">
        <v>28</v>
      </c>
      <c r="B283" s="79" t="s">
        <v>30</v>
      </c>
      <c r="C283" s="75">
        <v>205</v>
      </c>
      <c r="D283" s="81">
        <v>13.59</v>
      </c>
      <c r="E283" s="81">
        <v>8.53</v>
      </c>
      <c r="F283" s="81">
        <v>24.44</v>
      </c>
      <c r="G283" s="81">
        <v>228.9</v>
      </c>
      <c r="H283" s="81">
        <v>0.18</v>
      </c>
      <c r="I283" s="81">
        <v>0.09</v>
      </c>
      <c r="J283" s="81">
        <v>4.28</v>
      </c>
      <c r="K283" s="81">
        <v>32.8</v>
      </c>
      <c r="L283" s="81">
        <v>1.21</v>
      </c>
    </row>
    <row r="284" spans="1:12" s="61" customFormat="1" ht="230.25" customHeight="1" thickBot="1">
      <c r="A284" s="116">
        <v>61</v>
      </c>
      <c r="B284" s="78" t="s">
        <v>218</v>
      </c>
      <c r="C284" s="75">
        <v>200</v>
      </c>
      <c r="D284" s="81">
        <v>1.36</v>
      </c>
      <c r="E284" s="81">
        <v>0</v>
      </c>
      <c r="F284" s="81">
        <v>29.02</v>
      </c>
      <c r="G284" s="81">
        <v>121.52</v>
      </c>
      <c r="H284" s="81">
        <v>0</v>
      </c>
      <c r="I284" s="81">
        <v>0</v>
      </c>
      <c r="J284" s="81">
        <v>0</v>
      </c>
      <c r="K284" s="81">
        <v>0.68</v>
      </c>
      <c r="L284" s="81">
        <v>0.1</v>
      </c>
    </row>
    <row r="285" spans="1:12" s="61" customFormat="1" ht="96.75" customHeight="1" thickBot="1">
      <c r="A285" s="77" t="s">
        <v>27</v>
      </c>
      <c r="B285" s="79" t="s">
        <v>43</v>
      </c>
      <c r="C285" s="75">
        <v>56</v>
      </c>
      <c r="D285" s="81">
        <v>3.97</v>
      </c>
      <c r="E285" s="81">
        <v>0.74</v>
      </c>
      <c r="F285" s="81">
        <v>46.38</v>
      </c>
      <c r="G285" s="81">
        <v>103.4</v>
      </c>
      <c r="H285" s="81">
        <v>0.13</v>
      </c>
      <c r="I285" s="81">
        <v>0</v>
      </c>
      <c r="J285" s="81">
        <v>0</v>
      </c>
      <c r="K285" s="81">
        <v>24.36</v>
      </c>
      <c r="L285" s="81">
        <v>2.19</v>
      </c>
    </row>
    <row r="286" spans="1:12" s="61" customFormat="1" ht="87.75" customHeight="1" thickBot="1">
      <c r="A286" s="77" t="s">
        <v>27</v>
      </c>
      <c r="B286" s="79" t="s">
        <v>47</v>
      </c>
      <c r="C286" s="75">
        <v>60</v>
      </c>
      <c r="D286" s="81">
        <v>2.33</v>
      </c>
      <c r="E286" s="81">
        <v>0.48</v>
      </c>
      <c r="F286" s="81">
        <v>40.26</v>
      </c>
      <c r="G286" s="81">
        <v>95.2</v>
      </c>
      <c r="H286" s="81">
        <v>0.04</v>
      </c>
      <c r="I286" s="81">
        <v>0</v>
      </c>
      <c r="J286" s="81">
        <v>0</v>
      </c>
      <c r="K286" s="81">
        <v>15.74</v>
      </c>
      <c r="L286" s="81">
        <v>1.38</v>
      </c>
    </row>
    <row r="287" spans="1:12" s="61" customFormat="1" ht="80.25" thickBot="1">
      <c r="A287" s="84"/>
      <c r="B287" s="108" t="s">
        <v>22</v>
      </c>
      <c r="C287" s="75"/>
      <c r="D287" s="76">
        <f aca="true" t="shared" si="38" ref="D287:L287">SUM(D281:D286)</f>
        <v>29.989999999999995</v>
      </c>
      <c r="E287" s="76">
        <f t="shared" si="38"/>
        <v>23.5</v>
      </c>
      <c r="F287" s="76">
        <f t="shared" si="38"/>
        <v>156.64</v>
      </c>
      <c r="G287" s="76">
        <f t="shared" si="38"/>
        <v>773.86</v>
      </c>
      <c r="H287" s="76">
        <f t="shared" si="38"/>
        <v>0.5800000000000001</v>
      </c>
      <c r="I287" s="76">
        <f t="shared" si="38"/>
        <v>0.23</v>
      </c>
      <c r="J287" s="76">
        <f t="shared" si="38"/>
        <v>10.16</v>
      </c>
      <c r="K287" s="76">
        <f t="shared" si="38"/>
        <v>103.40999999999998</v>
      </c>
      <c r="L287" s="76">
        <f t="shared" si="38"/>
        <v>6.7</v>
      </c>
    </row>
    <row r="288" spans="1:12" s="61" customFormat="1" ht="80.25" customHeight="1" thickBot="1">
      <c r="A288" s="181" t="s">
        <v>166</v>
      </c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3"/>
    </row>
    <row r="289" spans="1:12" s="61" customFormat="1" ht="87.75" customHeight="1" thickBot="1">
      <c r="A289" s="77">
        <v>69</v>
      </c>
      <c r="B289" s="78" t="s">
        <v>206</v>
      </c>
      <c r="C289" s="75">
        <v>70</v>
      </c>
      <c r="D289" s="81">
        <v>4.14</v>
      </c>
      <c r="E289" s="81">
        <v>9.96</v>
      </c>
      <c r="F289" s="81">
        <v>41.04</v>
      </c>
      <c r="G289" s="81">
        <v>270.36</v>
      </c>
      <c r="H289" s="81">
        <v>0.07</v>
      </c>
      <c r="I289" s="81">
        <v>0.05</v>
      </c>
      <c r="J289" s="81">
        <v>0.04</v>
      </c>
      <c r="K289" s="81">
        <v>29.2</v>
      </c>
      <c r="L289" s="81">
        <v>0.58</v>
      </c>
    </row>
    <row r="290" spans="1:12" s="61" customFormat="1" ht="78.75" customHeight="1" thickBot="1">
      <c r="A290" s="77">
        <v>51</v>
      </c>
      <c r="B290" s="78" t="s">
        <v>189</v>
      </c>
      <c r="C290" s="85" t="s">
        <v>170</v>
      </c>
      <c r="D290" s="76">
        <v>5.22</v>
      </c>
      <c r="E290" s="76">
        <v>4.5</v>
      </c>
      <c r="F290" s="76">
        <v>30.6</v>
      </c>
      <c r="G290" s="76">
        <v>95.4</v>
      </c>
      <c r="H290" s="76">
        <v>0.07</v>
      </c>
      <c r="I290" s="76">
        <v>0</v>
      </c>
      <c r="J290" s="76">
        <v>0</v>
      </c>
      <c r="K290" s="76">
        <v>384.3</v>
      </c>
      <c r="L290" s="76">
        <v>0.18</v>
      </c>
    </row>
    <row r="291" spans="1:12" s="61" customFormat="1" ht="80.25" thickBot="1">
      <c r="A291" s="77"/>
      <c r="B291" s="79" t="s">
        <v>22</v>
      </c>
      <c r="C291" s="80"/>
      <c r="D291" s="81">
        <f aca="true" t="shared" si="39" ref="D291:L291">SUM(D289:D290)</f>
        <v>9.36</v>
      </c>
      <c r="E291" s="81">
        <f t="shared" si="39"/>
        <v>14.46</v>
      </c>
      <c r="F291" s="81">
        <f t="shared" si="39"/>
        <v>71.64</v>
      </c>
      <c r="G291" s="81">
        <f t="shared" si="39"/>
        <v>365.76</v>
      </c>
      <c r="H291" s="81">
        <f t="shared" si="39"/>
        <v>0.14</v>
      </c>
      <c r="I291" s="81">
        <f t="shared" si="39"/>
        <v>0.05</v>
      </c>
      <c r="J291" s="81">
        <f t="shared" si="39"/>
        <v>0.04</v>
      </c>
      <c r="K291" s="81">
        <f t="shared" si="39"/>
        <v>413.5</v>
      </c>
      <c r="L291" s="81">
        <f t="shared" si="39"/>
        <v>0.76</v>
      </c>
    </row>
    <row r="292" spans="1:12" s="61" customFormat="1" ht="93.75" thickBot="1">
      <c r="A292" s="77"/>
      <c r="B292" s="79"/>
      <c r="C292" s="80"/>
      <c r="D292" s="64" t="s">
        <v>0</v>
      </c>
      <c r="E292" s="65" t="s">
        <v>1</v>
      </c>
      <c r="F292" s="65" t="s">
        <v>2</v>
      </c>
      <c r="G292" s="86" t="s">
        <v>3</v>
      </c>
      <c r="H292" s="66" t="s">
        <v>72</v>
      </c>
      <c r="I292" s="66" t="s">
        <v>73</v>
      </c>
      <c r="J292" s="65" t="s">
        <v>5</v>
      </c>
      <c r="K292" s="65" t="s">
        <v>18</v>
      </c>
      <c r="L292" s="65" t="s">
        <v>4</v>
      </c>
    </row>
    <row r="293" spans="1:12" s="61" customFormat="1" ht="80.25" thickBot="1">
      <c r="A293" s="77"/>
      <c r="B293" s="87" t="s">
        <v>10</v>
      </c>
      <c r="C293" s="80"/>
      <c r="D293" s="81">
        <f aca="true" t="shared" si="40" ref="D293:L293">SUM(D279+D291+D287)</f>
        <v>52.019999999999996</v>
      </c>
      <c r="E293" s="81">
        <f t="shared" si="40"/>
        <v>51.67</v>
      </c>
      <c r="F293" s="81">
        <f t="shared" si="40"/>
        <v>310.96</v>
      </c>
      <c r="G293" s="81">
        <f t="shared" si="40"/>
        <v>1581.2</v>
      </c>
      <c r="H293" s="81">
        <f t="shared" si="40"/>
        <v>0.8900000000000001</v>
      </c>
      <c r="I293" s="81">
        <f t="shared" si="40"/>
        <v>1.08</v>
      </c>
      <c r="J293" s="81">
        <f t="shared" si="40"/>
        <v>24.96</v>
      </c>
      <c r="K293" s="81">
        <f t="shared" si="40"/>
        <v>894.06</v>
      </c>
      <c r="L293" s="81">
        <f t="shared" si="40"/>
        <v>14</v>
      </c>
    </row>
    <row r="294" spans="1:12" s="61" customFormat="1" ht="83.25" customHeight="1" thickBot="1">
      <c r="A294" s="77"/>
      <c r="B294" s="87" t="s">
        <v>11</v>
      </c>
      <c r="C294" s="80"/>
      <c r="D294" s="81">
        <v>53.9</v>
      </c>
      <c r="E294" s="81">
        <v>55.3</v>
      </c>
      <c r="F294" s="81">
        <v>234.5</v>
      </c>
      <c r="G294" s="81">
        <v>1645</v>
      </c>
      <c r="H294" s="81">
        <v>0.84</v>
      </c>
      <c r="I294" s="81">
        <v>0.98</v>
      </c>
      <c r="J294" s="81">
        <v>42</v>
      </c>
      <c r="K294" s="81">
        <v>770</v>
      </c>
      <c r="L294" s="81">
        <v>8.4</v>
      </c>
    </row>
    <row r="295" spans="1:12" s="61" customFormat="1" ht="159.75" customHeight="1" thickBot="1">
      <c r="A295" s="68"/>
      <c r="B295" s="88" t="s">
        <v>12</v>
      </c>
      <c r="C295" s="65"/>
      <c r="D295" s="89">
        <f aca="true" t="shared" si="41" ref="D295:L295">D293*100/D294</f>
        <v>96.51205936920223</v>
      </c>
      <c r="E295" s="89">
        <f t="shared" si="41"/>
        <v>93.43580470162749</v>
      </c>
      <c r="F295" s="89">
        <f t="shared" si="41"/>
        <v>132.6055437100213</v>
      </c>
      <c r="G295" s="89">
        <f t="shared" si="41"/>
        <v>96.12158054711246</v>
      </c>
      <c r="H295" s="89">
        <f t="shared" si="41"/>
        <v>105.95238095238098</v>
      </c>
      <c r="I295" s="89">
        <f t="shared" si="41"/>
        <v>110.20408163265306</v>
      </c>
      <c r="J295" s="89">
        <f t="shared" si="41"/>
        <v>59.42857142857143</v>
      </c>
      <c r="K295" s="89">
        <f t="shared" si="41"/>
        <v>116.11168831168831</v>
      </c>
      <c r="L295" s="89">
        <f t="shared" si="41"/>
        <v>166.66666666666666</v>
      </c>
    </row>
    <row r="296" spans="1:12" s="61" customFormat="1" ht="79.5" hidden="1">
      <c r="A296" s="60"/>
      <c r="B296" s="90"/>
      <c r="C296" s="91"/>
      <c r="D296" s="63"/>
      <c r="E296" s="63"/>
      <c r="F296" s="63"/>
      <c r="G296" s="63"/>
      <c r="H296" s="63"/>
      <c r="I296" s="63"/>
      <c r="J296" s="63"/>
      <c r="K296" s="63"/>
      <c r="L296" s="63"/>
    </row>
    <row r="297" spans="1:12" s="61" customFormat="1" ht="79.5">
      <c r="A297" s="60"/>
      <c r="B297" s="61" t="s">
        <v>54</v>
      </c>
      <c r="E297" s="63"/>
      <c r="F297" s="63"/>
      <c r="G297" s="63"/>
      <c r="H297" s="63"/>
      <c r="I297" s="63"/>
      <c r="J297" s="63"/>
      <c r="K297" s="63"/>
      <c r="L297" s="63"/>
    </row>
    <row r="298" spans="1:12" s="61" customFormat="1" ht="79.5">
      <c r="A298" s="60"/>
      <c r="B298" s="90"/>
      <c r="C298" s="91"/>
      <c r="D298" s="63"/>
      <c r="E298" s="63"/>
      <c r="F298" s="63"/>
      <c r="G298" s="63"/>
      <c r="H298" s="63"/>
      <c r="I298" s="63"/>
      <c r="J298" s="63"/>
      <c r="K298" s="63"/>
      <c r="L298" s="63"/>
    </row>
    <row r="299" spans="1:12" s="61" customFormat="1" ht="109.5" customHeight="1">
      <c r="A299" s="163" t="s">
        <v>147</v>
      </c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</row>
    <row r="300" spans="1:12" s="61" customFormat="1" ht="79.5">
      <c r="A300" s="163" t="s">
        <v>42</v>
      </c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</row>
    <row r="301" spans="1:12" s="61" customFormat="1" ht="79.5" customHeight="1" thickBot="1">
      <c r="A301" s="162" t="s">
        <v>162</v>
      </c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</row>
    <row r="302" spans="1:12" s="61" customFormat="1" ht="80.25" hidden="1" thickBot="1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</row>
    <row r="303" spans="1:12" s="61" customFormat="1" ht="80.25" thickBot="1">
      <c r="A303" s="153" t="s">
        <v>23</v>
      </c>
      <c r="B303" s="160" t="s">
        <v>40</v>
      </c>
      <c r="C303" s="158" t="s">
        <v>14</v>
      </c>
      <c r="D303" s="155" t="s">
        <v>15</v>
      </c>
      <c r="E303" s="156"/>
      <c r="F303" s="157"/>
      <c r="G303" s="160" t="s">
        <v>41</v>
      </c>
      <c r="H303" s="155" t="s">
        <v>16</v>
      </c>
      <c r="I303" s="156"/>
      <c r="J303" s="157"/>
      <c r="K303" s="155" t="s">
        <v>17</v>
      </c>
      <c r="L303" s="157"/>
    </row>
    <row r="304" spans="1:12" s="61" customFormat="1" ht="93.75" thickBot="1">
      <c r="A304" s="154"/>
      <c r="B304" s="161"/>
      <c r="C304" s="159"/>
      <c r="D304" s="64" t="s">
        <v>0</v>
      </c>
      <c r="E304" s="65" t="s">
        <v>1</v>
      </c>
      <c r="F304" s="65" t="s">
        <v>2</v>
      </c>
      <c r="G304" s="161"/>
      <c r="H304" s="66" t="s">
        <v>72</v>
      </c>
      <c r="I304" s="93" t="s">
        <v>73</v>
      </c>
      <c r="J304" s="65" t="s">
        <v>5</v>
      </c>
      <c r="K304" s="65" t="s">
        <v>18</v>
      </c>
      <c r="L304" s="65" t="s">
        <v>4</v>
      </c>
    </row>
    <row r="305" spans="1:12" s="61" customFormat="1" ht="80.25" thickBot="1">
      <c r="A305" s="94">
        <v>1</v>
      </c>
      <c r="B305" s="69">
        <v>2</v>
      </c>
      <c r="C305" s="70">
        <v>3</v>
      </c>
      <c r="D305" s="95">
        <v>4</v>
      </c>
      <c r="E305" s="69">
        <v>5</v>
      </c>
      <c r="F305" s="69">
        <v>6</v>
      </c>
      <c r="G305" s="69">
        <v>7</v>
      </c>
      <c r="H305" s="96">
        <v>8</v>
      </c>
      <c r="I305" s="69">
        <v>9</v>
      </c>
      <c r="J305" s="69">
        <v>10</v>
      </c>
      <c r="K305" s="96">
        <v>11</v>
      </c>
      <c r="L305" s="69">
        <v>12</v>
      </c>
    </row>
    <row r="306" spans="1:12" s="61" customFormat="1" ht="80.25" thickBot="1">
      <c r="A306" s="155" t="s">
        <v>6</v>
      </c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7"/>
    </row>
    <row r="307" spans="1:12" s="61" customFormat="1" ht="159.75" thickBot="1">
      <c r="A307" s="84">
        <v>43</v>
      </c>
      <c r="B307" s="74" t="s">
        <v>46</v>
      </c>
      <c r="C307" s="85" t="s">
        <v>21</v>
      </c>
      <c r="D307" s="76">
        <v>5</v>
      </c>
      <c r="E307" s="76">
        <v>5.9</v>
      </c>
      <c r="F307" s="76">
        <v>29.01</v>
      </c>
      <c r="G307" s="76">
        <v>189.08</v>
      </c>
      <c r="H307" s="76">
        <v>0.06</v>
      </c>
      <c r="I307" s="76">
        <v>0.03</v>
      </c>
      <c r="J307" s="76">
        <v>4.34</v>
      </c>
      <c r="K307" s="76">
        <v>16.89</v>
      </c>
      <c r="L307" s="76">
        <v>1.44</v>
      </c>
    </row>
    <row r="308" spans="1:12" s="61" customFormat="1" ht="84.75" customHeight="1" thickBot="1">
      <c r="A308" s="77">
        <v>37</v>
      </c>
      <c r="B308" s="78" t="s">
        <v>34</v>
      </c>
      <c r="C308" s="104" t="s">
        <v>161</v>
      </c>
      <c r="D308" s="76">
        <v>6.18</v>
      </c>
      <c r="E308" s="76">
        <v>16.04</v>
      </c>
      <c r="F308" s="76">
        <v>4.61</v>
      </c>
      <c r="G308" s="76">
        <v>187.54</v>
      </c>
      <c r="H308" s="76">
        <v>0.01</v>
      </c>
      <c r="I308" s="76">
        <v>0.05</v>
      </c>
      <c r="J308" s="76">
        <v>0</v>
      </c>
      <c r="K308" s="76">
        <v>18</v>
      </c>
      <c r="L308" s="76">
        <v>0.88</v>
      </c>
    </row>
    <row r="309" spans="1:12" s="61" customFormat="1" ht="80.25" thickBot="1">
      <c r="A309" s="77">
        <v>53</v>
      </c>
      <c r="B309" s="78" t="s">
        <v>13</v>
      </c>
      <c r="C309" s="75">
        <v>200</v>
      </c>
      <c r="D309" s="76">
        <v>2.79</v>
      </c>
      <c r="E309" s="76">
        <v>0.04</v>
      </c>
      <c r="F309" s="76">
        <v>19.8</v>
      </c>
      <c r="G309" s="76">
        <v>90.56</v>
      </c>
      <c r="H309" s="76">
        <v>0.03</v>
      </c>
      <c r="I309" s="76">
        <v>0.07</v>
      </c>
      <c r="J309" s="76">
        <v>1</v>
      </c>
      <c r="K309" s="76">
        <v>113.8</v>
      </c>
      <c r="L309" s="76">
        <v>0.14</v>
      </c>
    </row>
    <row r="310" spans="1:12" s="61" customFormat="1" ht="80.25" thickBot="1">
      <c r="A310" s="77">
        <v>62</v>
      </c>
      <c r="B310" s="78" t="s">
        <v>193</v>
      </c>
      <c r="C310" s="85" t="s">
        <v>172</v>
      </c>
      <c r="D310" s="81">
        <v>1.21</v>
      </c>
      <c r="E310" s="81">
        <v>11.3</v>
      </c>
      <c r="F310" s="81">
        <v>7.24</v>
      </c>
      <c r="G310" s="81">
        <v>135.46</v>
      </c>
      <c r="H310" s="81">
        <v>0.02</v>
      </c>
      <c r="I310" s="81">
        <v>0.02</v>
      </c>
      <c r="J310" s="81">
        <v>0</v>
      </c>
      <c r="K310" s="81">
        <v>4.8</v>
      </c>
      <c r="L310" s="81">
        <v>0.19</v>
      </c>
    </row>
    <row r="311" spans="1:12" s="61" customFormat="1" ht="80.25" thickBot="1">
      <c r="A311" s="77" t="s">
        <v>27</v>
      </c>
      <c r="B311" s="79" t="s">
        <v>121</v>
      </c>
      <c r="C311" s="80" t="s">
        <v>89</v>
      </c>
      <c r="D311" s="81">
        <v>1.86</v>
      </c>
      <c r="E311" s="81">
        <v>0.66</v>
      </c>
      <c r="F311" s="81">
        <v>19</v>
      </c>
      <c r="G311" s="81">
        <v>159.23</v>
      </c>
      <c r="H311" s="81">
        <v>0.91</v>
      </c>
      <c r="I311" s="81">
        <v>0.23</v>
      </c>
      <c r="J311" s="81">
        <v>15.78</v>
      </c>
      <c r="K311" s="81">
        <v>26.75</v>
      </c>
      <c r="L311" s="81">
        <v>0.77</v>
      </c>
    </row>
    <row r="312" spans="1:12" s="61" customFormat="1" ht="80.25" thickBot="1">
      <c r="A312" s="77"/>
      <c r="B312" s="79" t="s">
        <v>7</v>
      </c>
      <c r="C312" s="80"/>
      <c r="D312" s="81">
        <f aca="true" t="shared" si="42" ref="D312:L312">SUM(D307:D311)</f>
        <v>17.04</v>
      </c>
      <c r="E312" s="81">
        <f t="shared" si="42"/>
        <v>33.94</v>
      </c>
      <c r="F312" s="81">
        <f t="shared" si="42"/>
        <v>79.66</v>
      </c>
      <c r="G312" s="81">
        <f t="shared" si="42"/>
        <v>761.87</v>
      </c>
      <c r="H312" s="81">
        <f t="shared" si="42"/>
        <v>1.03</v>
      </c>
      <c r="I312" s="81">
        <f t="shared" si="42"/>
        <v>0.4</v>
      </c>
      <c r="J312" s="81">
        <f t="shared" si="42"/>
        <v>21.119999999999997</v>
      </c>
      <c r="K312" s="81">
        <f t="shared" si="42"/>
        <v>180.24</v>
      </c>
      <c r="L312" s="81">
        <f t="shared" si="42"/>
        <v>3.42</v>
      </c>
    </row>
    <row r="313" spans="1:12" s="61" customFormat="1" ht="80.25" thickBot="1">
      <c r="A313" s="155" t="s">
        <v>8</v>
      </c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7"/>
    </row>
    <row r="314" spans="1:12" s="61" customFormat="1" ht="84.75" customHeight="1" thickBot="1">
      <c r="A314" s="84">
        <v>11</v>
      </c>
      <c r="B314" s="74" t="s">
        <v>128</v>
      </c>
      <c r="C314" s="75">
        <v>100</v>
      </c>
      <c r="D314" s="81">
        <v>1.38</v>
      </c>
      <c r="E314" s="81">
        <v>0.08</v>
      </c>
      <c r="F314" s="81">
        <v>16.05</v>
      </c>
      <c r="G314" s="81">
        <v>63</v>
      </c>
      <c r="H314" s="109">
        <v>0</v>
      </c>
      <c r="I314" s="81">
        <v>0</v>
      </c>
      <c r="J314" s="81">
        <v>4.61</v>
      </c>
      <c r="K314" s="81">
        <v>53.01</v>
      </c>
      <c r="L314" s="81">
        <v>0.96</v>
      </c>
    </row>
    <row r="315" spans="1:12" s="61" customFormat="1" ht="90.75" customHeight="1" thickBot="1">
      <c r="A315" s="77">
        <v>14</v>
      </c>
      <c r="B315" s="78" t="s">
        <v>112</v>
      </c>
      <c r="C315" s="83" t="s">
        <v>158</v>
      </c>
      <c r="D315" s="81">
        <v>2.2</v>
      </c>
      <c r="E315" s="81">
        <v>5.13</v>
      </c>
      <c r="F315" s="81">
        <v>11.6</v>
      </c>
      <c r="G315" s="81">
        <v>101.4</v>
      </c>
      <c r="H315" s="81">
        <v>0.1</v>
      </c>
      <c r="I315" s="81">
        <v>0.06</v>
      </c>
      <c r="J315" s="81">
        <v>4.55</v>
      </c>
      <c r="K315" s="81">
        <v>28.93</v>
      </c>
      <c r="L315" s="81">
        <v>1.23</v>
      </c>
    </row>
    <row r="316" spans="1:12" s="61" customFormat="1" ht="159.75" thickBot="1">
      <c r="A316" s="77">
        <v>36</v>
      </c>
      <c r="B316" s="78" t="s">
        <v>129</v>
      </c>
      <c r="C316" s="85" t="s">
        <v>154</v>
      </c>
      <c r="D316" s="81">
        <v>11.89</v>
      </c>
      <c r="E316" s="81">
        <v>9.94</v>
      </c>
      <c r="F316" s="81">
        <v>15.74</v>
      </c>
      <c r="G316" s="81">
        <v>200</v>
      </c>
      <c r="H316" s="81">
        <v>0.04</v>
      </c>
      <c r="I316" s="81">
        <v>0.07</v>
      </c>
      <c r="J316" s="81">
        <v>0.11</v>
      </c>
      <c r="K316" s="81">
        <v>25.68</v>
      </c>
      <c r="L316" s="81">
        <v>1.29</v>
      </c>
    </row>
    <row r="317" spans="1:12" s="61" customFormat="1" ht="80.25" thickBot="1">
      <c r="A317" s="77">
        <v>46</v>
      </c>
      <c r="B317" s="78" t="s">
        <v>58</v>
      </c>
      <c r="C317" s="75">
        <v>200</v>
      </c>
      <c r="D317" s="81">
        <v>3.37</v>
      </c>
      <c r="E317" s="81">
        <v>15.26</v>
      </c>
      <c r="F317" s="81">
        <v>17.62</v>
      </c>
      <c r="G317" s="81">
        <v>221.98</v>
      </c>
      <c r="H317" s="81">
        <v>0.12</v>
      </c>
      <c r="I317" s="81">
        <v>0.07</v>
      </c>
      <c r="J317" s="81">
        <v>15.4</v>
      </c>
      <c r="K317" s="81">
        <v>53.34</v>
      </c>
      <c r="L317" s="81">
        <v>1.13</v>
      </c>
    </row>
    <row r="318" spans="1:12" s="61" customFormat="1" ht="78.75" customHeight="1" thickBot="1">
      <c r="A318" s="77">
        <v>58</v>
      </c>
      <c r="B318" s="78" t="s">
        <v>188</v>
      </c>
      <c r="C318" s="75">
        <v>200</v>
      </c>
      <c r="D318" s="81">
        <v>1.36</v>
      </c>
      <c r="E318" s="81">
        <v>0</v>
      </c>
      <c r="F318" s="81">
        <v>29.02</v>
      </c>
      <c r="G318" s="81">
        <v>121.52</v>
      </c>
      <c r="H318" s="81">
        <v>0</v>
      </c>
      <c r="I318" s="81">
        <v>0</v>
      </c>
      <c r="J318" s="81">
        <v>0</v>
      </c>
      <c r="K318" s="81">
        <v>0.68</v>
      </c>
      <c r="L318" s="81">
        <v>0.1</v>
      </c>
    </row>
    <row r="319" spans="1:12" s="61" customFormat="1" ht="84.75" customHeight="1" thickBot="1">
      <c r="A319" s="77" t="s">
        <v>27</v>
      </c>
      <c r="B319" s="79" t="s">
        <v>43</v>
      </c>
      <c r="C319" s="75">
        <v>56</v>
      </c>
      <c r="D319" s="81">
        <v>3.97</v>
      </c>
      <c r="E319" s="81">
        <v>0.74</v>
      </c>
      <c r="F319" s="81">
        <v>46.38</v>
      </c>
      <c r="G319" s="81">
        <v>103.4</v>
      </c>
      <c r="H319" s="81">
        <v>0.13</v>
      </c>
      <c r="I319" s="81">
        <v>0</v>
      </c>
      <c r="J319" s="81">
        <v>0</v>
      </c>
      <c r="K319" s="81">
        <v>24.36</v>
      </c>
      <c r="L319" s="81">
        <v>2.19</v>
      </c>
    </row>
    <row r="320" spans="1:12" s="61" customFormat="1" ht="90.75" customHeight="1" thickBot="1">
      <c r="A320" s="77" t="s">
        <v>27</v>
      </c>
      <c r="B320" s="79" t="s">
        <v>47</v>
      </c>
      <c r="C320" s="75">
        <v>60</v>
      </c>
      <c r="D320" s="81">
        <v>2.33</v>
      </c>
      <c r="E320" s="81">
        <v>0.48</v>
      </c>
      <c r="F320" s="81">
        <v>40.26</v>
      </c>
      <c r="G320" s="81">
        <v>95.2</v>
      </c>
      <c r="H320" s="81">
        <v>0.04</v>
      </c>
      <c r="I320" s="81">
        <v>0</v>
      </c>
      <c r="J320" s="81">
        <v>0</v>
      </c>
      <c r="K320" s="81">
        <v>15.74</v>
      </c>
      <c r="L320" s="81">
        <v>1.38</v>
      </c>
    </row>
    <row r="321" spans="1:12" s="61" customFormat="1" ht="80.25" thickBot="1">
      <c r="A321" s="84"/>
      <c r="B321" s="108" t="s">
        <v>22</v>
      </c>
      <c r="C321" s="75"/>
      <c r="D321" s="76">
        <f aca="true" t="shared" si="43" ref="D321:L321">SUM(D314:D320)</f>
        <v>26.5</v>
      </c>
      <c r="E321" s="76">
        <f t="shared" si="43"/>
        <v>31.629999999999995</v>
      </c>
      <c r="F321" s="76">
        <f t="shared" si="43"/>
        <v>176.67</v>
      </c>
      <c r="G321" s="76">
        <f t="shared" si="43"/>
        <v>906.5</v>
      </c>
      <c r="H321" s="76">
        <f t="shared" si="43"/>
        <v>0.43</v>
      </c>
      <c r="I321" s="76">
        <f t="shared" si="43"/>
        <v>0.2</v>
      </c>
      <c r="J321" s="76">
        <f t="shared" si="43"/>
        <v>24.67</v>
      </c>
      <c r="K321" s="76">
        <f t="shared" si="43"/>
        <v>201.74</v>
      </c>
      <c r="L321" s="76">
        <f t="shared" si="43"/>
        <v>8.279999999999998</v>
      </c>
    </row>
    <row r="322" spans="1:12" s="61" customFormat="1" ht="80.25" customHeight="1" thickBot="1">
      <c r="A322" s="181" t="s">
        <v>166</v>
      </c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3"/>
    </row>
    <row r="323" spans="1:12" s="61" customFormat="1" ht="90.75" customHeight="1" thickBot="1">
      <c r="A323" s="77">
        <v>70</v>
      </c>
      <c r="B323" s="78" t="s">
        <v>216</v>
      </c>
      <c r="C323" s="75">
        <v>70</v>
      </c>
      <c r="D323" s="81">
        <v>4.6</v>
      </c>
      <c r="E323" s="81">
        <v>8.55</v>
      </c>
      <c r="F323" s="81">
        <v>43.35</v>
      </c>
      <c r="G323" s="81">
        <v>268.75</v>
      </c>
      <c r="H323" s="81">
        <v>0.06</v>
      </c>
      <c r="I323" s="81">
        <v>0.02</v>
      </c>
      <c r="J323" s="81">
        <v>0</v>
      </c>
      <c r="K323" s="81">
        <v>9.82</v>
      </c>
      <c r="L323" s="81">
        <v>0.61</v>
      </c>
    </row>
    <row r="324" spans="1:12" s="61" customFormat="1" ht="231.75" customHeight="1" thickBot="1">
      <c r="A324" s="107" t="s">
        <v>195</v>
      </c>
      <c r="B324" s="78" t="s">
        <v>196</v>
      </c>
      <c r="C324" s="75">
        <v>200</v>
      </c>
      <c r="D324" s="81">
        <v>0.07</v>
      </c>
      <c r="E324" s="81">
        <v>0.01</v>
      </c>
      <c r="F324" s="81">
        <v>15.31</v>
      </c>
      <c r="G324" s="81">
        <v>61.61</v>
      </c>
      <c r="H324" s="100">
        <v>0</v>
      </c>
      <c r="I324" s="100">
        <v>0</v>
      </c>
      <c r="J324" s="100">
        <v>1.16</v>
      </c>
      <c r="K324" s="81">
        <v>2.92</v>
      </c>
      <c r="L324" s="81">
        <v>0.9</v>
      </c>
    </row>
    <row r="325" spans="1:12" s="61" customFormat="1" ht="80.25" thickBot="1">
      <c r="A325" s="77"/>
      <c r="B325" s="79" t="s">
        <v>22</v>
      </c>
      <c r="C325" s="80"/>
      <c r="D325" s="81">
        <f aca="true" t="shared" si="44" ref="D325:L325">SUM(D324:D324)</f>
        <v>0.07</v>
      </c>
      <c r="E325" s="81">
        <f t="shared" si="44"/>
        <v>0.01</v>
      </c>
      <c r="F325" s="81">
        <f t="shared" si="44"/>
        <v>15.31</v>
      </c>
      <c r="G325" s="81">
        <f t="shared" si="44"/>
        <v>61.61</v>
      </c>
      <c r="H325" s="81">
        <f t="shared" si="44"/>
        <v>0</v>
      </c>
      <c r="I325" s="81">
        <f t="shared" si="44"/>
        <v>0</v>
      </c>
      <c r="J325" s="81">
        <f t="shared" si="44"/>
        <v>1.16</v>
      </c>
      <c r="K325" s="81">
        <f t="shared" si="44"/>
        <v>2.92</v>
      </c>
      <c r="L325" s="81">
        <f t="shared" si="44"/>
        <v>0.9</v>
      </c>
    </row>
    <row r="326" spans="1:12" s="61" customFormat="1" ht="93.75" thickBot="1">
      <c r="A326" s="77"/>
      <c r="B326" s="79"/>
      <c r="C326" s="80"/>
      <c r="D326" s="64" t="s">
        <v>0</v>
      </c>
      <c r="E326" s="65" t="s">
        <v>1</v>
      </c>
      <c r="F326" s="65" t="s">
        <v>2</v>
      </c>
      <c r="G326" s="86" t="s">
        <v>3</v>
      </c>
      <c r="H326" s="66" t="s">
        <v>72</v>
      </c>
      <c r="I326" s="66" t="s">
        <v>73</v>
      </c>
      <c r="J326" s="65" t="s">
        <v>5</v>
      </c>
      <c r="K326" s="65" t="s">
        <v>18</v>
      </c>
      <c r="L326" s="65" t="s">
        <v>4</v>
      </c>
    </row>
    <row r="327" spans="1:12" s="61" customFormat="1" ht="80.25" thickBot="1">
      <c r="A327" s="77"/>
      <c r="B327" s="87" t="s">
        <v>10</v>
      </c>
      <c r="C327" s="80"/>
      <c r="D327" s="81">
        <f aca="true" t="shared" si="45" ref="D327:L327">SUM(D312+D325+D321)</f>
        <v>43.61</v>
      </c>
      <c r="E327" s="81">
        <f t="shared" si="45"/>
        <v>65.57999999999998</v>
      </c>
      <c r="F327" s="81">
        <f t="shared" si="45"/>
        <v>271.64</v>
      </c>
      <c r="G327" s="81">
        <f t="shared" si="45"/>
        <v>1729.98</v>
      </c>
      <c r="H327" s="81">
        <f t="shared" si="45"/>
        <v>1.46</v>
      </c>
      <c r="I327" s="81">
        <f t="shared" si="45"/>
        <v>0.6000000000000001</v>
      </c>
      <c r="J327" s="81">
        <f t="shared" si="45"/>
        <v>46.95</v>
      </c>
      <c r="K327" s="81">
        <f t="shared" si="45"/>
        <v>384.9</v>
      </c>
      <c r="L327" s="89">
        <f t="shared" si="45"/>
        <v>12.599999999999998</v>
      </c>
    </row>
    <row r="328" spans="1:12" s="61" customFormat="1" ht="83.25" customHeight="1" thickBot="1">
      <c r="A328" s="77"/>
      <c r="B328" s="87" t="s">
        <v>11</v>
      </c>
      <c r="C328" s="80"/>
      <c r="D328" s="81">
        <v>53.9</v>
      </c>
      <c r="E328" s="81">
        <v>55.3</v>
      </c>
      <c r="F328" s="81">
        <v>234.5</v>
      </c>
      <c r="G328" s="81">
        <v>1645</v>
      </c>
      <c r="H328" s="81">
        <v>0.84</v>
      </c>
      <c r="I328" s="81">
        <v>0.98</v>
      </c>
      <c r="J328" s="81">
        <v>42</v>
      </c>
      <c r="K328" s="81">
        <v>770</v>
      </c>
      <c r="L328" s="81">
        <v>8.4</v>
      </c>
    </row>
    <row r="329" spans="1:12" s="61" customFormat="1" ht="216.75" customHeight="1" thickBot="1">
      <c r="A329" s="68"/>
      <c r="B329" s="88" t="s">
        <v>12</v>
      </c>
      <c r="C329" s="65"/>
      <c r="D329" s="89">
        <f>D327*100/D328</f>
        <v>80.9090909090909</v>
      </c>
      <c r="E329" s="89">
        <f aca="true" t="shared" si="46" ref="E329:L329">E327*100/E328</f>
        <v>118.5895117540687</v>
      </c>
      <c r="F329" s="89">
        <f t="shared" si="46"/>
        <v>115.83795309168444</v>
      </c>
      <c r="G329" s="89">
        <f t="shared" si="46"/>
        <v>105.1659574468085</v>
      </c>
      <c r="H329" s="89">
        <f t="shared" si="46"/>
        <v>173.80952380952382</v>
      </c>
      <c r="I329" s="89">
        <f t="shared" si="46"/>
        <v>61.22448979591837</v>
      </c>
      <c r="J329" s="89">
        <f t="shared" si="46"/>
        <v>111.78571428571429</v>
      </c>
      <c r="K329" s="89">
        <f t="shared" si="46"/>
        <v>49.98701298701299</v>
      </c>
      <c r="L329" s="89">
        <f t="shared" si="46"/>
        <v>149.99999999999997</v>
      </c>
    </row>
    <row r="330" spans="1:12" s="61" customFormat="1" ht="22.5" customHeight="1" hidden="1">
      <c r="A330" s="60"/>
      <c r="B330" s="90"/>
      <c r="C330" s="91"/>
      <c r="D330" s="63"/>
      <c r="E330" s="63"/>
      <c r="F330" s="63"/>
      <c r="G330" s="63"/>
      <c r="H330" s="63"/>
      <c r="I330" s="63"/>
      <c r="J330" s="63"/>
      <c r="K330" s="63"/>
      <c r="L330" s="63"/>
    </row>
    <row r="331" spans="1:12" s="61" customFormat="1" ht="95.25" customHeight="1" thickBot="1">
      <c r="A331" s="60"/>
      <c r="B331" s="61" t="s">
        <v>54</v>
      </c>
      <c r="E331" s="63"/>
      <c r="F331" s="63"/>
      <c r="G331" s="63"/>
      <c r="H331" s="63"/>
      <c r="I331" s="63"/>
      <c r="J331" s="63"/>
      <c r="K331" s="63"/>
      <c r="L331" s="63"/>
    </row>
    <row r="332" spans="1:12" s="61" customFormat="1" ht="80.25" thickBot="1">
      <c r="A332" s="155" t="s">
        <v>164</v>
      </c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7"/>
    </row>
    <row r="333" spans="1:12" s="61" customFormat="1" ht="80.25" thickBot="1">
      <c r="A333" s="171"/>
      <c r="B333" s="167"/>
      <c r="C333" s="174"/>
      <c r="D333" s="176" t="s">
        <v>15</v>
      </c>
      <c r="E333" s="173"/>
      <c r="F333" s="177"/>
      <c r="G333" s="187" t="s">
        <v>41</v>
      </c>
      <c r="H333" s="176" t="s">
        <v>16</v>
      </c>
      <c r="I333" s="173"/>
      <c r="J333" s="177"/>
      <c r="K333" s="176" t="s">
        <v>17</v>
      </c>
      <c r="L333" s="177"/>
    </row>
    <row r="334" spans="1:12" s="61" customFormat="1" ht="93.75" thickBot="1">
      <c r="A334" s="172"/>
      <c r="B334" s="173"/>
      <c r="C334" s="175"/>
      <c r="D334" s="64" t="s">
        <v>0</v>
      </c>
      <c r="E334" s="65" t="s">
        <v>1</v>
      </c>
      <c r="F334" s="65" t="s">
        <v>2</v>
      </c>
      <c r="G334" s="161"/>
      <c r="H334" s="66" t="s">
        <v>72</v>
      </c>
      <c r="I334" s="93" t="s">
        <v>73</v>
      </c>
      <c r="J334" s="65" t="s">
        <v>5</v>
      </c>
      <c r="K334" s="65" t="s">
        <v>18</v>
      </c>
      <c r="L334" s="65" t="s">
        <v>4</v>
      </c>
    </row>
    <row r="335" spans="1:12" s="61" customFormat="1" ht="80.25" thickBot="1">
      <c r="A335" s="168" t="s">
        <v>131</v>
      </c>
      <c r="B335" s="169"/>
      <c r="C335" s="170"/>
      <c r="D335" s="76">
        <f>SUM(D29+D62+D95+D128+D162+D196+D229+D261+D293+D327)</f>
        <v>559.26</v>
      </c>
      <c r="E335" s="76">
        <f>SUM(E29+E62+E95+E128+E162+E196+E229+E261+E293+E327)</f>
        <v>575.28</v>
      </c>
      <c r="F335" s="76">
        <f>SUM(F29+F62+F95+F128+F162+F196+F229)</f>
        <v>2131.38</v>
      </c>
      <c r="G335" s="76">
        <f aca="true" t="shared" si="47" ref="G335:L335">SUM(G29+G62+G95+G128+G162+G196+G229+G261+G293+G327)</f>
        <v>17218.89</v>
      </c>
      <c r="H335" s="76">
        <f t="shared" si="47"/>
        <v>9.3</v>
      </c>
      <c r="I335" s="76">
        <f t="shared" si="47"/>
        <v>10.76</v>
      </c>
      <c r="J335" s="76">
        <f t="shared" si="47"/>
        <v>388.51599999999996</v>
      </c>
      <c r="K335" s="76">
        <f t="shared" si="47"/>
        <v>6470.83</v>
      </c>
      <c r="L335" s="76">
        <f t="shared" si="47"/>
        <v>133.76999999999998</v>
      </c>
    </row>
    <row r="336" spans="1:12" s="61" customFormat="1" ht="80.25" thickBot="1">
      <c r="A336" s="168" t="s">
        <v>28</v>
      </c>
      <c r="B336" s="169"/>
      <c r="C336" s="170"/>
      <c r="D336" s="81">
        <f aca="true" t="shared" si="48" ref="D336:L336">D335/10</f>
        <v>55.926</v>
      </c>
      <c r="E336" s="81">
        <f t="shared" si="48"/>
        <v>57.528</v>
      </c>
      <c r="F336" s="81">
        <f t="shared" si="48"/>
        <v>213.138</v>
      </c>
      <c r="G336" s="81">
        <f t="shared" si="48"/>
        <v>1721.889</v>
      </c>
      <c r="H336" s="81">
        <f t="shared" si="48"/>
        <v>0.93</v>
      </c>
      <c r="I336" s="81">
        <f t="shared" si="48"/>
        <v>1.076</v>
      </c>
      <c r="J336" s="81">
        <f t="shared" si="48"/>
        <v>38.8516</v>
      </c>
      <c r="K336" s="81">
        <f t="shared" si="48"/>
        <v>647.083</v>
      </c>
      <c r="L336" s="81">
        <f t="shared" si="48"/>
        <v>13.376999999999999</v>
      </c>
    </row>
    <row r="337" spans="1:12" s="61" customFormat="1" ht="83.25" customHeight="1" thickBot="1">
      <c r="A337" s="184" t="s">
        <v>11</v>
      </c>
      <c r="B337" s="185"/>
      <c r="C337" s="186"/>
      <c r="D337" s="81">
        <v>53.9</v>
      </c>
      <c r="E337" s="81">
        <v>55.3</v>
      </c>
      <c r="F337" s="81">
        <v>234.5</v>
      </c>
      <c r="G337" s="81">
        <v>1645</v>
      </c>
      <c r="H337" s="81">
        <v>0.84</v>
      </c>
      <c r="I337" s="81">
        <v>0.98</v>
      </c>
      <c r="J337" s="81">
        <v>42</v>
      </c>
      <c r="K337" s="81">
        <v>770</v>
      </c>
      <c r="L337" s="81">
        <v>8.4</v>
      </c>
    </row>
    <row r="338" spans="1:12" s="61" customFormat="1" ht="80.25" thickBot="1">
      <c r="A338" s="168" t="s">
        <v>12</v>
      </c>
      <c r="B338" s="169"/>
      <c r="C338" s="170"/>
      <c r="D338" s="81">
        <f>D336*100/D337</f>
        <v>103.75881261595548</v>
      </c>
      <c r="E338" s="81">
        <f aca="true" t="shared" si="49" ref="E338:L338">E336*100/E337</f>
        <v>104.02893309222424</v>
      </c>
      <c r="F338" s="81">
        <f t="shared" si="49"/>
        <v>90.89040511727079</v>
      </c>
      <c r="G338" s="81">
        <f t="shared" si="49"/>
        <v>104.67410334346505</v>
      </c>
      <c r="H338" s="81">
        <f t="shared" si="49"/>
        <v>110.71428571428572</v>
      </c>
      <c r="I338" s="81">
        <f t="shared" si="49"/>
        <v>109.79591836734694</v>
      </c>
      <c r="J338" s="81">
        <f t="shared" si="49"/>
        <v>92.50380952380952</v>
      </c>
      <c r="K338" s="81">
        <f t="shared" si="49"/>
        <v>84.03675324675324</v>
      </c>
      <c r="L338" s="81">
        <f t="shared" si="49"/>
        <v>159.24999999999997</v>
      </c>
    </row>
    <row r="339" spans="1:12" s="61" customFormat="1" ht="80.25" thickBot="1">
      <c r="A339" s="168" t="s">
        <v>75</v>
      </c>
      <c r="B339" s="169"/>
      <c r="C339" s="170"/>
      <c r="D339" s="81">
        <f>D338-100</f>
        <v>3.7588126159554776</v>
      </c>
      <c r="E339" s="81">
        <f aca="true" t="shared" si="50" ref="E339:L339">E338-100</f>
        <v>4.028933092224236</v>
      </c>
      <c r="F339" s="81">
        <f t="shared" si="50"/>
        <v>-9.109594882729212</v>
      </c>
      <c r="G339" s="81">
        <f t="shared" si="50"/>
        <v>4.674103343465049</v>
      </c>
      <c r="H339" s="81">
        <f t="shared" si="50"/>
        <v>10.714285714285722</v>
      </c>
      <c r="I339" s="81">
        <f t="shared" si="50"/>
        <v>9.795918367346943</v>
      </c>
      <c r="J339" s="81">
        <f t="shared" si="50"/>
        <v>-7.496190476190478</v>
      </c>
      <c r="K339" s="81">
        <f t="shared" si="50"/>
        <v>-15.963246753246764</v>
      </c>
      <c r="L339" s="81">
        <f t="shared" si="50"/>
        <v>59.24999999999997</v>
      </c>
    </row>
    <row r="340" spans="1:12" s="61" customFormat="1" ht="79.5">
      <c r="A340" s="90"/>
      <c r="B340" s="90"/>
      <c r="C340" s="90"/>
      <c r="D340" s="63"/>
      <c r="E340" s="63"/>
      <c r="F340" s="63"/>
      <c r="G340" s="63"/>
      <c r="H340" s="63"/>
      <c r="I340" s="63"/>
      <c r="J340" s="63"/>
      <c r="K340" s="63"/>
      <c r="L340" s="63"/>
    </row>
    <row r="341" spans="1:12" s="61" customFormat="1" ht="79.5" hidden="1">
      <c r="A341" s="163" t="s">
        <v>62</v>
      </c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</row>
    <row r="342" spans="1:12" s="61" customFormat="1" ht="79.5" hidden="1">
      <c r="A342" s="152" t="s">
        <v>38</v>
      </c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</row>
    <row r="343" spans="1:12" s="61" customFormat="1" ht="79.5" hidden="1">
      <c r="A343" s="162" t="s">
        <v>39</v>
      </c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</row>
    <row r="344" spans="1:12" s="61" customFormat="1" ht="80.25" hidden="1" thickBo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1:12" s="61" customFormat="1" ht="80.25" hidden="1" thickBot="1">
      <c r="A345" s="153" t="s">
        <v>23</v>
      </c>
      <c r="B345" s="160" t="s">
        <v>40</v>
      </c>
      <c r="C345" s="158" t="s">
        <v>14</v>
      </c>
      <c r="D345" s="155" t="s">
        <v>15</v>
      </c>
      <c r="E345" s="156"/>
      <c r="F345" s="157"/>
      <c r="G345" s="160" t="s">
        <v>41</v>
      </c>
      <c r="H345" s="155" t="s">
        <v>16</v>
      </c>
      <c r="I345" s="156"/>
      <c r="J345" s="157"/>
      <c r="K345" s="155" t="s">
        <v>17</v>
      </c>
      <c r="L345" s="157"/>
    </row>
    <row r="346" spans="1:12" s="61" customFormat="1" ht="93.75" hidden="1" thickBot="1">
      <c r="A346" s="154"/>
      <c r="B346" s="161"/>
      <c r="C346" s="159"/>
      <c r="D346" s="64" t="s">
        <v>0</v>
      </c>
      <c r="E346" s="65" t="s">
        <v>1</v>
      </c>
      <c r="F346" s="65" t="s">
        <v>2</v>
      </c>
      <c r="G346" s="161"/>
      <c r="H346" s="66" t="s">
        <v>72</v>
      </c>
      <c r="I346" s="67" t="s">
        <v>73</v>
      </c>
      <c r="J346" s="65" t="s">
        <v>5</v>
      </c>
      <c r="K346" s="65" t="s">
        <v>18</v>
      </c>
      <c r="L346" s="65" t="s">
        <v>4</v>
      </c>
    </row>
    <row r="347" spans="1:12" s="61" customFormat="1" ht="80.25" hidden="1" thickBot="1">
      <c r="A347" s="68">
        <v>1</v>
      </c>
      <c r="B347" s="69">
        <v>2</v>
      </c>
      <c r="C347" s="70">
        <v>3</v>
      </c>
      <c r="D347" s="71">
        <v>4</v>
      </c>
      <c r="E347" s="69">
        <v>5</v>
      </c>
      <c r="F347" s="69">
        <v>6</v>
      </c>
      <c r="G347" s="69">
        <v>7</v>
      </c>
      <c r="H347" s="72">
        <v>8</v>
      </c>
      <c r="I347" s="69">
        <v>9</v>
      </c>
      <c r="J347" s="69">
        <v>10</v>
      </c>
      <c r="K347" s="72">
        <v>11</v>
      </c>
      <c r="L347" s="69">
        <v>12</v>
      </c>
    </row>
    <row r="348" spans="1:12" s="61" customFormat="1" ht="80.25" hidden="1" thickBot="1">
      <c r="A348" s="155" t="s">
        <v>6</v>
      </c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7"/>
    </row>
    <row r="349" spans="1:12" s="61" customFormat="1" ht="159.75" hidden="1" thickBot="1">
      <c r="A349" s="77">
        <v>29</v>
      </c>
      <c r="B349" s="79" t="s">
        <v>78</v>
      </c>
      <c r="C349" s="75">
        <v>205</v>
      </c>
      <c r="D349" s="81">
        <v>6.04</v>
      </c>
      <c r="E349" s="81">
        <v>5.5</v>
      </c>
      <c r="F349" s="81">
        <v>31.32</v>
      </c>
      <c r="G349" s="81">
        <v>198.94</v>
      </c>
      <c r="H349" s="81">
        <v>0.14</v>
      </c>
      <c r="I349" s="81">
        <v>0.12</v>
      </c>
      <c r="J349" s="81">
        <v>0.28</v>
      </c>
      <c r="K349" s="81">
        <v>111.18</v>
      </c>
      <c r="L349" s="81">
        <v>1.32</v>
      </c>
    </row>
    <row r="350" spans="1:12" s="61" customFormat="1" ht="80.25" hidden="1" thickBot="1">
      <c r="A350" s="77">
        <v>81</v>
      </c>
      <c r="B350" s="79" t="s">
        <v>56</v>
      </c>
      <c r="C350" s="75">
        <v>200</v>
      </c>
      <c r="D350" s="81">
        <v>2.79</v>
      </c>
      <c r="E350" s="81">
        <v>0.04</v>
      </c>
      <c r="F350" s="81">
        <v>19.8</v>
      </c>
      <c r="G350" s="81">
        <v>90.56</v>
      </c>
      <c r="H350" s="100">
        <v>0.03</v>
      </c>
      <c r="I350" s="100">
        <v>0.07</v>
      </c>
      <c r="J350" s="100">
        <v>1</v>
      </c>
      <c r="K350" s="81">
        <v>113.8</v>
      </c>
      <c r="L350" s="81">
        <v>0.14</v>
      </c>
    </row>
    <row r="351" spans="1:12" s="61" customFormat="1" ht="80.25" hidden="1" thickBot="1">
      <c r="A351" s="77">
        <v>104</v>
      </c>
      <c r="B351" s="79" t="s">
        <v>86</v>
      </c>
      <c r="C351" s="80" t="s">
        <v>87</v>
      </c>
      <c r="D351" s="81">
        <v>1.24</v>
      </c>
      <c r="E351" s="81">
        <v>3.91</v>
      </c>
      <c r="F351" s="81">
        <v>20.3</v>
      </c>
      <c r="G351" s="81">
        <v>121.36</v>
      </c>
      <c r="H351" s="81">
        <v>0.02</v>
      </c>
      <c r="I351" s="81">
        <v>0.01</v>
      </c>
      <c r="J351" s="81">
        <v>0.03</v>
      </c>
      <c r="K351" s="81">
        <v>6</v>
      </c>
      <c r="L351" s="81">
        <v>0.37</v>
      </c>
    </row>
    <row r="352" spans="1:12" s="61" customFormat="1" ht="80.25" hidden="1" thickBot="1">
      <c r="A352" s="77"/>
      <c r="B352" s="79" t="s">
        <v>7</v>
      </c>
      <c r="C352" s="80"/>
      <c r="D352" s="81">
        <f aca="true" t="shared" si="51" ref="D352:L352">SUM(D349:D351)</f>
        <v>10.07</v>
      </c>
      <c r="E352" s="81">
        <f t="shared" si="51"/>
        <v>9.45</v>
      </c>
      <c r="F352" s="81">
        <f t="shared" si="51"/>
        <v>71.42</v>
      </c>
      <c r="G352" s="81">
        <f t="shared" si="51"/>
        <v>410.86</v>
      </c>
      <c r="H352" s="81">
        <f t="shared" si="51"/>
        <v>0.19</v>
      </c>
      <c r="I352" s="81">
        <f t="shared" si="51"/>
        <v>0.2</v>
      </c>
      <c r="J352" s="81">
        <f t="shared" si="51"/>
        <v>1.31</v>
      </c>
      <c r="K352" s="81">
        <f t="shared" si="51"/>
        <v>230.98000000000002</v>
      </c>
      <c r="L352" s="81">
        <f t="shared" si="51"/>
        <v>1.83</v>
      </c>
    </row>
    <row r="353" spans="1:12" s="61" customFormat="1" ht="80.25" hidden="1" thickBot="1">
      <c r="A353" s="155" t="s">
        <v>8</v>
      </c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7"/>
    </row>
    <row r="354" spans="1:12" s="61" customFormat="1" ht="318.75" hidden="1" thickBot="1">
      <c r="A354" s="84" t="s">
        <v>102</v>
      </c>
      <c r="B354" s="108" t="s">
        <v>103</v>
      </c>
      <c r="C354" s="75">
        <v>60</v>
      </c>
      <c r="D354" s="81">
        <v>1.36</v>
      </c>
      <c r="E354" s="81">
        <v>6</v>
      </c>
      <c r="F354" s="81">
        <v>2.1</v>
      </c>
      <c r="G354" s="81">
        <v>76.1</v>
      </c>
      <c r="H354" s="109">
        <v>0.04</v>
      </c>
      <c r="I354" s="81">
        <v>0.06</v>
      </c>
      <c r="J354" s="81">
        <v>10.24</v>
      </c>
      <c r="K354" s="81">
        <v>30.27</v>
      </c>
      <c r="L354" s="81">
        <v>0.6</v>
      </c>
    </row>
    <row r="355" spans="1:12" s="61" customFormat="1" ht="80.25" hidden="1" thickBot="1">
      <c r="A355" s="77">
        <v>15</v>
      </c>
      <c r="B355" s="79" t="s">
        <v>79</v>
      </c>
      <c r="C355" s="103" t="s">
        <v>80</v>
      </c>
      <c r="D355" s="81">
        <v>2.21</v>
      </c>
      <c r="E355" s="81">
        <v>6.18</v>
      </c>
      <c r="F355" s="81">
        <v>11.28</v>
      </c>
      <c r="G355" s="81">
        <v>109.52</v>
      </c>
      <c r="H355" s="81">
        <v>0.06</v>
      </c>
      <c r="I355" s="81">
        <v>0.04</v>
      </c>
      <c r="J355" s="81">
        <v>5.33</v>
      </c>
      <c r="K355" s="81">
        <v>23.2</v>
      </c>
      <c r="L355" s="81">
        <v>0.68</v>
      </c>
    </row>
    <row r="356" spans="1:12" s="61" customFormat="1" ht="159.75" hidden="1" thickBot="1">
      <c r="A356" s="77">
        <v>49</v>
      </c>
      <c r="B356" s="79" t="s">
        <v>81</v>
      </c>
      <c r="C356" s="80" t="s">
        <v>48</v>
      </c>
      <c r="D356" s="81">
        <v>7.86</v>
      </c>
      <c r="E356" s="81">
        <v>10.59</v>
      </c>
      <c r="F356" s="81">
        <v>9.91</v>
      </c>
      <c r="G356" s="81">
        <v>169.34</v>
      </c>
      <c r="H356" s="81">
        <v>0.04</v>
      </c>
      <c r="I356" s="81">
        <v>0.04</v>
      </c>
      <c r="J356" s="81">
        <v>0</v>
      </c>
      <c r="K356" s="81">
        <v>6.39</v>
      </c>
      <c r="L356" s="81">
        <v>0.93</v>
      </c>
    </row>
    <row r="357" spans="1:12" s="61" customFormat="1" ht="80.25" hidden="1" thickBot="1">
      <c r="A357" s="77">
        <v>70</v>
      </c>
      <c r="B357" s="79" t="s">
        <v>82</v>
      </c>
      <c r="C357" s="80" t="s">
        <v>71</v>
      </c>
      <c r="D357" s="81">
        <v>1.1</v>
      </c>
      <c r="E357" s="81">
        <v>1.96</v>
      </c>
      <c r="F357" s="81">
        <v>2.82</v>
      </c>
      <c r="G357" s="81">
        <v>33.33</v>
      </c>
      <c r="H357" s="81">
        <v>0.04</v>
      </c>
      <c r="I357" s="81">
        <v>0.08</v>
      </c>
      <c r="J357" s="81">
        <v>0.28</v>
      </c>
      <c r="K357" s="81">
        <v>77.61</v>
      </c>
      <c r="L357" s="81">
        <v>0.25</v>
      </c>
    </row>
    <row r="358" spans="1:12" s="61" customFormat="1" ht="80.25" hidden="1" thickBot="1">
      <c r="A358" s="77">
        <v>61</v>
      </c>
      <c r="B358" s="79" t="s">
        <v>83</v>
      </c>
      <c r="C358" s="75">
        <v>150</v>
      </c>
      <c r="D358" s="81">
        <v>5.49</v>
      </c>
      <c r="E358" s="81">
        <v>5.3</v>
      </c>
      <c r="F358" s="81">
        <v>31.28</v>
      </c>
      <c r="G358" s="81">
        <v>187.9</v>
      </c>
      <c r="H358" s="81">
        <v>0.03</v>
      </c>
      <c r="I358" s="81">
        <v>0.01</v>
      </c>
      <c r="J358" s="81">
        <v>0</v>
      </c>
      <c r="K358" s="81">
        <v>7.59</v>
      </c>
      <c r="L358" s="81">
        <v>0.61</v>
      </c>
    </row>
    <row r="359" spans="1:12" s="61" customFormat="1" ht="159.75" hidden="1" thickBot="1">
      <c r="A359" s="77">
        <v>86</v>
      </c>
      <c r="B359" s="79" t="s">
        <v>84</v>
      </c>
      <c r="C359" s="75">
        <v>200</v>
      </c>
      <c r="D359" s="81">
        <v>0.63</v>
      </c>
      <c r="E359" s="81">
        <v>0.26</v>
      </c>
      <c r="F359" s="81">
        <v>40.15</v>
      </c>
      <c r="G359" s="81">
        <v>165.4</v>
      </c>
      <c r="H359" s="81">
        <v>0</v>
      </c>
      <c r="I359" s="81">
        <v>0.02</v>
      </c>
      <c r="J359" s="81">
        <v>18.95</v>
      </c>
      <c r="K359" s="81">
        <v>14.75</v>
      </c>
      <c r="L359" s="81">
        <v>1.05</v>
      </c>
    </row>
    <row r="360" spans="1:12" s="61" customFormat="1" ht="159.75" hidden="1" thickBot="1">
      <c r="A360" s="77" t="s">
        <v>27</v>
      </c>
      <c r="B360" s="79" t="s">
        <v>43</v>
      </c>
      <c r="C360" s="75">
        <v>37</v>
      </c>
      <c r="D360" s="81">
        <v>2.81</v>
      </c>
      <c r="E360" s="81">
        <v>0.33</v>
      </c>
      <c r="F360" s="81">
        <v>18.39</v>
      </c>
      <c r="G360" s="81">
        <v>88.8</v>
      </c>
      <c r="H360" s="81">
        <v>0.06</v>
      </c>
      <c r="I360" s="81">
        <v>0.03</v>
      </c>
      <c r="J360" s="81">
        <v>0.25</v>
      </c>
      <c r="K360" s="81">
        <v>9.62</v>
      </c>
      <c r="L360" s="81">
        <v>0.59</v>
      </c>
    </row>
    <row r="361" spans="1:12" s="61" customFormat="1" ht="159.75" hidden="1" thickBot="1">
      <c r="A361" s="77" t="s">
        <v>27</v>
      </c>
      <c r="B361" s="79" t="s">
        <v>47</v>
      </c>
      <c r="C361" s="75">
        <v>50</v>
      </c>
      <c r="D361" s="81">
        <v>2.75</v>
      </c>
      <c r="E361" s="81">
        <v>0.5</v>
      </c>
      <c r="F361" s="81">
        <v>17</v>
      </c>
      <c r="G361" s="81">
        <v>85</v>
      </c>
      <c r="H361" s="81">
        <v>0.09</v>
      </c>
      <c r="I361" s="81">
        <v>0.06</v>
      </c>
      <c r="J361" s="81">
        <v>0</v>
      </c>
      <c r="K361" s="81">
        <v>10.5</v>
      </c>
      <c r="L361" s="81">
        <v>1.8</v>
      </c>
    </row>
    <row r="362" spans="1:12" s="61" customFormat="1" ht="80.25" hidden="1" thickBot="1">
      <c r="A362" s="84"/>
      <c r="B362" s="108" t="s">
        <v>22</v>
      </c>
      <c r="C362" s="75"/>
      <c r="D362" s="76">
        <f aca="true" t="shared" si="52" ref="D362:L362">SUM(D354:D361)</f>
        <v>24.209999999999997</v>
      </c>
      <c r="E362" s="76">
        <f t="shared" si="52"/>
        <v>31.12</v>
      </c>
      <c r="F362" s="76">
        <f t="shared" si="52"/>
        <v>132.93</v>
      </c>
      <c r="G362" s="76">
        <f t="shared" si="52"/>
        <v>915.39</v>
      </c>
      <c r="H362" s="76">
        <f t="shared" si="52"/>
        <v>0.36</v>
      </c>
      <c r="I362" s="76">
        <f t="shared" si="52"/>
        <v>0.34</v>
      </c>
      <c r="J362" s="76">
        <f t="shared" si="52"/>
        <v>35.05</v>
      </c>
      <c r="K362" s="76">
        <f t="shared" si="52"/>
        <v>179.93</v>
      </c>
      <c r="L362" s="76">
        <f t="shared" si="52"/>
        <v>6.51</v>
      </c>
    </row>
    <row r="363" spans="1:12" s="61" customFormat="1" ht="93.75" hidden="1" thickBot="1">
      <c r="A363" s="77"/>
      <c r="B363" s="79"/>
      <c r="C363" s="80"/>
      <c r="D363" s="64" t="s">
        <v>0</v>
      </c>
      <c r="E363" s="65" t="s">
        <v>1</v>
      </c>
      <c r="F363" s="65" t="s">
        <v>2</v>
      </c>
      <c r="G363" s="86" t="s">
        <v>3</v>
      </c>
      <c r="H363" s="66" t="s">
        <v>72</v>
      </c>
      <c r="I363" s="66" t="s">
        <v>73</v>
      </c>
      <c r="J363" s="65" t="s">
        <v>5</v>
      </c>
      <c r="K363" s="65" t="s">
        <v>18</v>
      </c>
      <c r="L363" s="65" t="s">
        <v>4</v>
      </c>
    </row>
    <row r="364" spans="1:12" s="61" customFormat="1" ht="80.25" hidden="1" thickBot="1">
      <c r="A364" s="77"/>
      <c r="B364" s="87" t="s">
        <v>10</v>
      </c>
      <c r="C364" s="80"/>
      <c r="D364" s="81" t="e">
        <f>SUM(D352+#REF!+D362+#REF!+#REF!)</f>
        <v>#REF!</v>
      </c>
      <c r="E364" s="81" t="e">
        <f>SUM(E352+#REF!+E362+#REF!+#REF!)</f>
        <v>#REF!</v>
      </c>
      <c r="F364" s="81" t="e">
        <f>SUM(F352+#REF!+F362+#REF!+#REF!)</f>
        <v>#REF!</v>
      </c>
      <c r="G364" s="81" t="e">
        <f>SUM(G352+#REF!+G362+#REF!+#REF!)</f>
        <v>#REF!</v>
      </c>
      <c r="H364" s="81" t="e">
        <f>SUM(H352+#REF!+H362+#REF!+#REF!)</f>
        <v>#REF!</v>
      </c>
      <c r="I364" s="81" t="e">
        <f>SUM(I352+#REF!+I362+#REF!+#REF!)</f>
        <v>#REF!</v>
      </c>
      <c r="J364" s="81" t="e">
        <f>SUM(J352+#REF!+J362+#REF!+#REF!)</f>
        <v>#REF!</v>
      </c>
      <c r="K364" s="81" t="e">
        <f>SUM(K352+#REF!+K362+#REF!+#REF!)</f>
        <v>#REF!</v>
      </c>
      <c r="L364" s="81" t="e">
        <f>SUM(L352+#REF!+L362+#REF!+#REF!)</f>
        <v>#REF!</v>
      </c>
    </row>
    <row r="365" spans="1:12" s="61" customFormat="1" ht="80.25" hidden="1" thickBot="1">
      <c r="A365" s="77"/>
      <c r="B365" s="87" t="s">
        <v>11</v>
      </c>
      <c r="C365" s="80"/>
      <c r="D365" s="81">
        <v>54</v>
      </c>
      <c r="E365" s="81">
        <v>60</v>
      </c>
      <c r="F365" s="81">
        <v>261</v>
      </c>
      <c r="G365" s="81">
        <v>1800</v>
      </c>
      <c r="H365" s="81">
        <v>0.9</v>
      </c>
      <c r="I365" s="81">
        <v>1</v>
      </c>
      <c r="J365" s="81">
        <v>50</v>
      </c>
      <c r="K365" s="81">
        <v>900</v>
      </c>
      <c r="L365" s="81">
        <v>10</v>
      </c>
    </row>
    <row r="366" spans="1:12" s="61" customFormat="1" ht="158.25" hidden="1" thickBot="1">
      <c r="A366" s="68"/>
      <c r="B366" s="88" t="s">
        <v>12</v>
      </c>
      <c r="C366" s="65"/>
      <c r="D366" s="89" t="e">
        <f>D364*100/D365</f>
        <v>#REF!</v>
      </c>
      <c r="E366" s="89" t="e">
        <f aca="true" t="shared" si="53" ref="E366:L366">E364*100/E365</f>
        <v>#REF!</v>
      </c>
      <c r="F366" s="89" t="e">
        <f t="shared" si="53"/>
        <v>#REF!</v>
      </c>
      <c r="G366" s="89" t="e">
        <f t="shared" si="53"/>
        <v>#REF!</v>
      </c>
      <c r="H366" s="89" t="e">
        <f t="shared" si="53"/>
        <v>#REF!</v>
      </c>
      <c r="I366" s="89" t="e">
        <f t="shared" si="53"/>
        <v>#REF!</v>
      </c>
      <c r="J366" s="89" t="e">
        <f t="shared" si="53"/>
        <v>#REF!</v>
      </c>
      <c r="K366" s="89" t="e">
        <f t="shared" si="53"/>
        <v>#REF!</v>
      </c>
      <c r="L366" s="89" t="e">
        <f t="shared" si="53"/>
        <v>#REF!</v>
      </c>
    </row>
    <row r="367" spans="1:12" s="61" customFormat="1" ht="79.5" hidden="1">
      <c r="A367" s="60"/>
      <c r="B367" s="90"/>
      <c r="C367" s="91"/>
      <c r="D367" s="63"/>
      <c r="E367" s="63"/>
      <c r="F367" s="63"/>
      <c r="G367" s="63"/>
      <c r="H367" s="63"/>
      <c r="I367" s="63"/>
      <c r="J367" s="63"/>
      <c r="K367" s="63"/>
      <c r="L367" s="63"/>
    </row>
    <row r="368" spans="1:12" s="61" customFormat="1" ht="79.5" hidden="1">
      <c r="A368" s="60"/>
      <c r="B368" s="61" t="s">
        <v>54</v>
      </c>
      <c r="E368" s="63"/>
      <c r="F368" s="63"/>
      <c r="G368" s="63"/>
      <c r="H368" s="63"/>
      <c r="I368" s="63"/>
      <c r="J368" s="63"/>
      <c r="K368" s="63"/>
      <c r="L368" s="63"/>
    </row>
    <row r="369" spans="1:12" s="61" customFormat="1" ht="91.5" hidden="1">
      <c r="A369" s="60"/>
      <c r="B369" s="61" t="s">
        <v>74</v>
      </c>
      <c r="C369" s="62"/>
      <c r="L369" s="63"/>
    </row>
    <row r="370" spans="1:12" s="61" customFormat="1" ht="79.5" hidden="1">
      <c r="A370" s="60"/>
      <c r="B370" s="61" t="s">
        <v>53</v>
      </c>
      <c r="C370" s="62"/>
      <c r="L370" s="63"/>
    </row>
    <row r="371" spans="1:12" s="61" customFormat="1" ht="79.5" hidden="1">
      <c r="A371" s="60"/>
      <c r="B371" s="90"/>
      <c r="C371" s="91"/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1:12" s="61" customFormat="1" ht="79.5" hidden="1">
      <c r="A372" s="163" t="s">
        <v>63</v>
      </c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</row>
    <row r="373" spans="1:12" s="61" customFormat="1" ht="79.5" hidden="1">
      <c r="A373" s="163" t="s">
        <v>38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</row>
    <row r="374" spans="1:12" s="61" customFormat="1" ht="79.5" hidden="1">
      <c r="A374" s="162" t="s">
        <v>39</v>
      </c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</row>
    <row r="375" spans="1:12" s="61" customFormat="1" ht="80.25" hidden="1" thickBot="1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</row>
    <row r="376" spans="1:12" s="61" customFormat="1" ht="80.25" hidden="1" thickBot="1">
      <c r="A376" s="153" t="s">
        <v>23</v>
      </c>
      <c r="B376" s="160" t="s">
        <v>40</v>
      </c>
      <c r="C376" s="158" t="s">
        <v>14</v>
      </c>
      <c r="D376" s="155" t="s">
        <v>15</v>
      </c>
      <c r="E376" s="156"/>
      <c r="F376" s="157"/>
      <c r="G376" s="160" t="s">
        <v>41</v>
      </c>
      <c r="H376" s="155" t="s">
        <v>16</v>
      </c>
      <c r="I376" s="156"/>
      <c r="J376" s="157"/>
      <c r="K376" s="155" t="s">
        <v>17</v>
      </c>
      <c r="L376" s="157"/>
    </row>
    <row r="377" spans="1:12" s="61" customFormat="1" ht="93.75" hidden="1" thickBot="1">
      <c r="A377" s="154"/>
      <c r="B377" s="161"/>
      <c r="C377" s="159"/>
      <c r="D377" s="64" t="s">
        <v>0</v>
      </c>
      <c r="E377" s="65" t="s">
        <v>1</v>
      </c>
      <c r="F377" s="65" t="s">
        <v>2</v>
      </c>
      <c r="G377" s="161"/>
      <c r="H377" s="66" t="s">
        <v>72</v>
      </c>
      <c r="I377" s="67" t="s">
        <v>73</v>
      </c>
      <c r="J377" s="65" t="s">
        <v>5</v>
      </c>
      <c r="K377" s="65" t="s">
        <v>18</v>
      </c>
      <c r="L377" s="65" t="s">
        <v>4</v>
      </c>
    </row>
    <row r="378" spans="1:12" s="61" customFormat="1" ht="80.25" hidden="1" thickBot="1">
      <c r="A378" s="68">
        <v>1</v>
      </c>
      <c r="B378" s="69">
        <v>2</v>
      </c>
      <c r="C378" s="70">
        <v>3</v>
      </c>
      <c r="D378" s="71">
        <v>4</v>
      </c>
      <c r="E378" s="69">
        <v>5</v>
      </c>
      <c r="F378" s="69">
        <v>6</v>
      </c>
      <c r="G378" s="69">
        <v>7</v>
      </c>
      <c r="H378" s="72">
        <v>8</v>
      </c>
      <c r="I378" s="69">
        <v>9</v>
      </c>
      <c r="J378" s="69">
        <v>10</v>
      </c>
      <c r="K378" s="72">
        <v>11</v>
      </c>
      <c r="L378" s="69">
        <v>12</v>
      </c>
    </row>
    <row r="379" spans="1:12" s="61" customFormat="1" ht="80.25" hidden="1" thickBot="1">
      <c r="A379" s="155" t="s">
        <v>6</v>
      </c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7"/>
    </row>
    <row r="380" spans="1:12" s="61" customFormat="1" ht="159.75" hidden="1" thickBot="1">
      <c r="A380" s="84">
        <v>27</v>
      </c>
      <c r="B380" s="108" t="s">
        <v>85</v>
      </c>
      <c r="C380" s="75">
        <v>205</v>
      </c>
      <c r="D380" s="76">
        <v>6.2</v>
      </c>
      <c r="E380" s="76">
        <v>4.48</v>
      </c>
      <c r="F380" s="76">
        <v>31.64</v>
      </c>
      <c r="G380" s="76">
        <v>191.7</v>
      </c>
      <c r="H380" s="76">
        <v>0.06</v>
      </c>
      <c r="I380" s="76">
        <v>0.12</v>
      </c>
      <c r="J380" s="76">
        <v>0.3</v>
      </c>
      <c r="K380" s="76">
        <v>112.6</v>
      </c>
      <c r="L380" s="76">
        <v>0.29</v>
      </c>
    </row>
    <row r="381" spans="1:12" s="61" customFormat="1" ht="80.25" hidden="1" thickBot="1">
      <c r="A381" s="77">
        <v>78</v>
      </c>
      <c r="B381" s="79" t="s">
        <v>13</v>
      </c>
      <c r="C381" s="75">
        <v>200</v>
      </c>
      <c r="D381" s="76">
        <v>2.61</v>
      </c>
      <c r="E381" s="76">
        <v>0.45</v>
      </c>
      <c r="F381" s="76">
        <v>25.95</v>
      </c>
      <c r="G381" s="76">
        <v>118.29</v>
      </c>
      <c r="H381" s="76">
        <v>0.03</v>
      </c>
      <c r="I381" s="76">
        <v>0.07</v>
      </c>
      <c r="J381" s="76">
        <v>0.65</v>
      </c>
      <c r="K381" s="76">
        <v>117.39</v>
      </c>
      <c r="L381" s="76">
        <v>0.51</v>
      </c>
    </row>
    <row r="382" spans="1:12" s="61" customFormat="1" ht="80.25" hidden="1" thickBot="1">
      <c r="A382" s="77">
        <v>102</v>
      </c>
      <c r="B382" s="79" t="s">
        <v>32</v>
      </c>
      <c r="C382" s="80" t="s">
        <v>70</v>
      </c>
      <c r="D382" s="81">
        <v>4.72</v>
      </c>
      <c r="E382" s="81">
        <v>8.01</v>
      </c>
      <c r="F382" s="81">
        <v>7.25</v>
      </c>
      <c r="G382" s="81">
        <v>119.9</v>
      </c>
      <c r="H382" s="81">
        <v>0.04</v>
      </c>
      <c r="I382" s="81">
        <v>0.05</v>
      </c>
      <c r="J382" s="81">
        <v>0.1</v>
      </c>
      <c r="K382" s="81">
        <v>139.2</v>
      </c>
      <c r="L382" s="81">
        <v>0.39</v>
      </c>
    </row>
    <row r="383" spans="1:12" s="61" customFormat="1" ht="80.25" hidden="1" thickBot="1">
      <c r="A383" s="77"/>
      <c r="B383" s="79" t="s">
        <v>7</v>
      </c>
      <c r="C383" s="75"/>
      <c r="D383" s="81">
        <f aca="true" t="shared" si="54" ref="D383:L383">SUM(D380:D382)</f>
        <v>13.530000000000001</v>
      </c>
      <c r="E383" s="81">
        <f t="shared" si="54"/>
        <v>12.940000000000001</v>
      </c>
      <c r="F383" s="81">
        <f t="shared" si="54"/>
        <v>64.84</v>
      </c>
      <c r="G383" s="81">
        <f t="shared" si="54"/>
        <v>429.89</v>
      </c>
      <c r="H383" s="81">
        <f t="shared" si="54"/>
        <v>0.13</v>
      </c>
      <c r="I383" s="81">
        <f t="shared" si="54"/>
        <v>0.24</v>
      </c>
      <c r="J383" s="81">
        <f t="shared" si="54"/>
        <v>1.05</v>
      </c>
      <c r="K383" s="81">
        <f t="shared" si="54"/>
        <v>369.19</v>
      </c>
      <c r="L383" s="81">
        <f t="shared" si="54"/>
        <v>1.19</v>
      </c>
    </row>
    <row r="384" spans="1:12" s="61" customFormat="1" ht="80.25" hidden="1" thickBot="1">
      <c r="A384" s="164" t="s">
        <v>24</v>
      </c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6"/>
    </row>
    <row r="385" spans="1:12" s="61" customFormat="1" ht="239.25" hidden="1" thickBot="1">
      <c r="A385" s="84" t="s">
        <v>104</v>
      </c>
      <c r="B385" s="79" t="s">
        <v>105</v>
      </c>
      <c r="C385" s="103" t="s">
        <v>29</v>
      </c>
      <c r="D385" s="81">
        <v>0.58</v>
      </c>
      <c r="E385" s="81">
        <v>2.77</v>
      </c>
      <c r="F385" s="81">
        <v>1.45</v>
      </c>
      <c r="G385" s="81">
        <v>34.62</v>
      </c>
      <c r="H385" s="81">
        <v>0.04</v>
      </c>
      <c r="I385" s="81">
        <v>0.04</v>
      </c>
      <c r="J385" s="81">
        <v>10.85</v>
      </c>
      <c r="K385" s="81">
        <v>12.48</v>
      </c>
      <c r="L385" s="81">
        <v>0.72</v>
      </c>
    </row>
    <row r="386" spans="1:12" s="61" customFormat="1" ht="159.75" hidden="1" thickBot="1">
      <c r="A386" s="77">
        <v>12</v>
      </c>
      <c r="B386" s="79" t="s">
        <v>106</v>
      </c>
      <c r="C386" s="103" t="s">
        <v>50</v>
      </c>
      <c r="D386" s="81">
        <v>1.79</v>
      </c>
      <c r="E386" s="81">
        <v>3.95</v>
      </c>
      <c r="F386" s="81">
        <v>7.76</v>
      </c>
      <c r="G386" s="81">
        <v>73.8</v>
      </c>
      <c r="H386" s="81">
        <v>0.08</v>
      </c>
      <c r="I386" s="81">
        <v>0.04</v>
      </c>
      <c r="J386" s="81">
        <v>5.51</v>
      </c>
      <c r="K386" s="81">
        <v>41.26</v>
      </c>
      <c r="L386" s="81">
        <v>0.89</v>
      </c>
    </row>
    <row r="387" spans="1:12" s="61" customFormat="1" ht="80.25" hidden="1" thickBot="1">
      <c r="A387" s="77">
        <v>47</v>
      </c>
      <c r="B387" s="79" t="s">
        <v>88</v>
      </c>
      <c r="C387" s="80" t="s">
        <v>89</v>
      </c>
      <c r="D387" s="81">
        <v>19.48</v>
      </c>
      <c r="E387" s="81">
        <v>28.81</v>
      </c>
      <c r="F387" s="81">
        <v>3.81</v>
      </c>
      <c r="G387" s="81">
        <v>280.54</v>
      </c>
      <c r="H387" s="81">
        <v>0.07</v>
      </c>
      <c r="I387" s="81">
        <v>0.09</v>
      </c>
      <c r="J387" s="81">
        <v>0.66</v>
      </c>
      <c r="K387" s="81">
        <v>13.12</v>
      </c>
      <c r="L387" s="81">
        <v>2.11</v>
      </c>
    </row>
    <row r="388" spans="1:12" s="61" customFormat="1" ht="80.25" hidden="1" thickBot="1">
      <c r="A388" s="77">
        <v>60</v>
      </c>
      <c r="B388" s="79" t="s">
        <v>33</v>
      </c>
      <c r="C388" s="75">
        <v>150</v>
      </c>
      <c r="D388" s="81">
        <v>2</v>
      </c>
      <c r="E388" s="81">
        <v>6.63</v>
      </c>
      <c r="F388" s="81">
        <v>38.64</v>
      </c>
      <c r="G388" s="81">
        <v>224.91</v>
      </c>
      <c r="H388" s="81">
        <v>0.07</v>
      </c>
      <c r="I388" s="81">
        <v>0.05</v>
      </c>
      <c r="J388" s="81">
        <v>0</v>
      </c>
      <c r="K388" s="81">
        <v>9.25</v>
      </c>
      <c r="L388" s="81">
        <v>2.99</v>
      </c>
    </row>
    <row r="389" spans="1:12" s="61" customFormat="1" ht="159.75" hidden="1" thickBot="1">
      <c r="A389" s="77">
        <v>105</v>
      </c>
      <c r="B389" s="79" t="s">
        <v>57</v>
      </c>
      <c r="C389" s="75">
        <v>200</v>
      </c>
      <c r="D389" s="81">
        <v>0</v>
      </c>
      <c r="E389" s="81">
        <v>0</v>
      </c>
      <c r="F389" s="81">
        <v>18.4</v>
      </c>
      <c r="G389" s="81">
        <v>73.6</v>
      </c>
      <c r="H389" s="81">
        <v>0.06</v>
      </c>
      <c r="I389" s="81">
        <v>0.06</v>
      </c>
      <c r="J389" s="81">
        <v>30</v>
      </c>
      <c r="K389" s="81">
        <v>0</v>
      </c>
      <c r="L389" s="81">
        <v>0</v>
      </c>
    </row>
    <row r="390" spans="1:12" s="61" customFormat="1" ht="159.75" hidden="1" thickBot="1">
      <c r="A390" s="77" t="s">
        <v>27</v>
      </c>
      <c r="B390" s="79" t="s">
        <v>43</v>
      </c>
      <c r="C390" s="75">
        <v>40</v>
      </c>
      <c r="D390" s="81">
        <v>3.04</v>
      </c>
      <c r="E390" s="81">
        <v>0.36</v>
      </c>
      <c r="F390" s="81">
        <v>19.88</v>
      </c>
      <c r="G390" s="81">
        <v>96</v>
      </c>
      <c r="H390" s="81">
        <v>0.06</v>
      </c>
      <c r="I390" s="81">
        <v>0.03</v>
      </c>
      <c r="J390" s="81">
        <v>0</v>
      </c>
      <c r="K390" s="81">
        <v>10.4</v>
      </c>
      <c r="L390" s="81">
        <v>0.64</v>
      </c>
    </row>
    <row r="391" spans="1:12" s="61" customFormat="1" ht="159.75" hidden="1" thickBot="1">
      <c r="A391" s="77" t="s">
        <v>27</v>
      </c>
      <c r="B391" s="79" t="s">
        <v>47</v>
      </c>
      <c r="C391" s="75">
        <v>50</v>
      </c>
      <c r="D391" s="81">
        <v>2.75</v>
      </c>
      <c r="E391" s="81">
        <v>0.5</v>
      </c>
      <c r="F391" s="81">
        <v>17</v>
      </c>
      <c r="G391" s="81">
        <v>85</v>
      </c>
      <c r="H391" s="81">
        <v>0.09</v>
      </c>
      <c r="I391" s="81">
        <v>0.06</v>
      </c>
      <c r="J391" s="81">
        <v>0</v>
      </c>
      <c r="K391" s="81">
        <v>10.5</v>
      </c>
      <c r="L391" s="81">
        <v>1.8</v>
      </c>
    </row>
    <row r="392" spans="1:12" s="61" customFormat="1" ht="80.25" hidden="1" thickBot="1">
      <c r="A392" s="68"/>
      <c r="B392" s="79" t="s">
        <v>7</v>
      </c>
      <c r="C392" s="80"/>
      <c r="D392" s="81">
        <f aca="true" t="shared" si="55" ref="D392:L392">SUM(D385:D391)</f>
        <v>29.64</v>
      </c>
      <c r="E392" s="81">
        <f t="shared" si="55"/>
        <v>43.02</v>
      </c>
      <c r="F392" s="81">
        <f t="shared" si="55"/>
        <v>106.94</v>
      </c>
      <c r="G392" s="81">
        <f t="shared" si="55"/>
        <v>868.47</v>
      </c>
      <c r="H392" s="81">
        <f t="shared" si="55"/>
        <v>0.47</v>
      </c>
      <c r="I392" s="81">
        <f t="shared" si="55"/>
        <v>0.36999999999999994</v>
      </c>
      <c r="J392" s="81">
        <f t="shared" si="55"/>
        <v>47.019999999999996</v>
      </c>
      <c r="K392" s="81">
        <f t="shared" si="55"/>
        <v>97.01</v>
      </c>
      <c r="L392" s="81">
        <f t="shared" si="55"/>
        <v>9.15</v>
      </c>
    </row>
    <row r="393" spans="1:12" s="61" customFormat="1" ht="93.75" hidden="1" thickBot="1">
      <c r="A393" s="77"/>
      <c r="B393" s="79"/>
      <c r="C393" s="80"/>
      <c r="D393" s="64" t="s">
        <v>0</v>
      </c>
      <c r="E393" s="65" t="s">
        <v>1</v>
      </c>
      <c r="F393" s="65" t="s">
        <v>2</v>
      </c>
      <c r="G393" s="86" t="s">
        <v>3</v>
      </c>
      <c r="H393" s="66" t="s">
        <v>72</v>
      </c>
      <c r="I393" s="66" t="s">
        <v>73</v>
      </c>
      <c r="J393" s="65" t="s">
        <v>5</v>
      </c>
      <c r="K393" s="65" t="s">
        <v>18</v>
      </c>
      <c r="L393" s="65" t="s">
        <v>4</v>
      </c>
    </row>
    <row r="394" spans="1:12" s="61" customFormat="1" ht="80.25" hidden="1" thickBot="1">
      <c r="A394" s="77"/>
      <c r="B394" s="87" t="s">
        <v>10</v>
      </c>
      <c r="C394" s="80"/>
      <c r="D394" s="81" t="e">
        <f>SUM(D383+#REF!+D392+#REF!+#REF!)</f>
        <v>#REF!</v>
      </c>
      <c r="E394" s="81" t="e">
        <f>SUM(E383+#REF!+E392+#REF!+#REF!)</f>
        <v>#REF!</v>
      </c>
      <c r="F394" s="81" t="e">
        <f>SUM(F383+#REF!+F392+#REF!+#REF!)</f>
        <v>#REF!</v>
      </c>
      <c r="G394" s="81" t="e">
        <f>SUM(G383+#REF!+G392+#REF!+#REF!)</f>
        <v>#REF!</v>
      </c>
      <c r="H394" s="81" t="e">
        <f>SUM(H383+#REF!+H392+#REF!+#REF!)</f>
        <v>#REF!</v>
      </c>
      <c r="I394" s="81" t="e">
        <f>SUM(I383+#REF!+I392+#REF!+#REF!)</f>
        <v>#REF!</v>
      </c>
      <c r="J394" s="81" t="e">
        <f>SUM(J383+#REF!+J392+#REF!+#REF!)</f>
        <v>#REF!</v>
      </c>
      <c r="K394" s="81" t="e">
        <f>SUM(K383+#REF!+K392+#REF!+#REF!)</f>
        <v>#REF!</v>
      </c>
      <c r="L394" s="81" t="e">
        <f>SUM(L383+#REF!+L392+#REF!+#REF!)</f>
        <v>#REF!</v>
      </c>
    </row>
    <row r="395" spans="1:12" s="61" customFormat="1" ht="80.25" hidden="1" thickBot="1">
      <c r="A395" s="77"/>
      <c r="B395" s="87" t="s">
        <v>11</v>
      </c>
      <c r="C395" s="80"/>
      <c r="D395" s="81">
        <v>54</v>
      </c>
      <c r="E395" s="81">
        <v>60</v>
      </c>
      <c r="F395" s="81">
        <v>261</v>
      </c>
      <c r="G395" s="81">
        <v>1800</v>
      </c>
      <c r="H395" s="81">
        <v>0.9</v>
      </c>
      <c r="I395" s="81">
        <v>1</v>
      </c>
      <c r="J395" s="81">
        <v>50</v>
      </c>
      <c r="K395" s="81">
        <v>900</v>
      </c>
      <c r="L395" s="81">
        <v>10</v>
      </c>
    </row>
    <row r="396" spans="1:12" s="61" customFormat="1" ht="158.25" hidden="1" thickBot="1">
      <c r="A396" s="68"/>
      <c r="B396" s="88" t="s">
        <v>12</v>
      </c>
      <c r="C396" s="65"/>
      <c r="D396" s="89" t="e">
        <f>D394*100/D395</f>
        <v>#REF!</v>
      </c>
      <c r="E396" s="89" t="e">
        <f aca="true" t="shared" si="56" ref="E396:L396">E394*100/E395</f>
        <v>#REF!</v>
      </c>
      <c r="F396" s="89" t="e">
        <f t="shared" si="56"/>
        <v>#REF!</v>
      </c>
      <c r="G396" s="89" t="e">
        <f t="shared" si="56"/>
        <v>#REF!</v>
      </c>
      <c r="H396" s="89" t="e">
        <f t="shared" si="56"/>
        <v>#REF!</v>
      </c>
      <c r="I396" s="89" t="e">
        <f t="shared" si="56"/>
        <v>#REF!</v>
      </c>
      <c r="J396" s="89" t="e">
        <f t="shared" si="56"/>
        <v>#REF!</v>
      </c>
      <c r="K396" s="89" t="e">
        <f t="shared" si="56"/>
        <v>#REF!</v>
      </c>
      <c r="L396" s="89" t="e">
        <f t="shared" si="56"/>
        <v>#REF!</v>
      </c>
    </row>
    <row r="397" spans="1:12" s="61" customFormat="1" ht="79.5" hidden="1">
      <c r="A397" s="60"/>
      <c r="B397" s="90"/>
      <c r="C397" s="91"/>
      <c r="D397" s="63"/>
      <c r="E397" s="63"/>
      <c r="F397" s="63"/>
      <c r="G397" s="63"/>
      <c r="H397" s="63"/>
      <c r="I397" s="63"/>
      <c r="J397" s="63"/>
      <c r="K397" s="63"/>
      <c r="L397" s="63"/>
    </row>
    <row r="398" spans="1:12" s="61" customFormat="1" ht="79.5" hidden="1">
      <c r="A398" s="60"/>
      <c r="B398" s="61" t="s">
        <v>54</v>
      </c>
      <c r="E398" s="63"/>
      <c r="F398" s="63"/>
      <c r="G398" s="63"/>
      <c r="H398" s="63"/>
      <c r="I398" s="63"/>
      <c r="J398" s="63"/>
      <c r="K398" s="63"/>
      <c r="L398" s="63"/>
    </row>
    <row r="399" spans="1:12" s="61" customFormat="1" ht="91.5" hidden="1">
      <c r="A399" s="60"/>
      <c r="B399" s="61" t="s">
        <v>74</v>
      </c>
      <c r="C399" s="62"/>
      <c r="L399" s="63"/>
    </row>
    <row r="400" spans="1:12" s="61" customFormat="1" ht="79.5" hidden="1">
      <c r="A400" s="60"/>
      <c r="B400" s="61" t="s">
        <v>53</v>
      </c>
      <c r="C400" s="62"/>
      <c r="L400" s="63"/>
    </row>
    <row r="401" spans="1:12" s="61" customFormat="1" ht="79.5" hidden="1">
      <c r="A401" s="60"/>
      <c r="B401" s="90"/>
      <c r="C401" s="91"/>
      <c r="D401" s="63"/>
      <c r="E401" s="63"/>
      <c r="F401" s="63"/>
      <c r="G401" s="63"/>
      <c r="H401" s="63"/>
      <c r="I401" s="63"/>
      <c r="J401" s="63"/>
      <c r="K401" s="63"/>
      <c r="L401" s="63"/>
    </row>
    <row r="402" spans="1:12" s="61" customFormat="1" ht="79.5" hidden="1">
      <c r="A402" s="163" t="s">
        <v>64</v>
      </c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</row>
    <row r="403" spans="1:12" s="61" customFormat="1" ht="79.5" hidden="1">
      <c r="A403" s="163" t="s">
        <v>38</v>
      </c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</row>
    <row r="404" spans="1:12" s="61" customFormat="1" ht="79.5" hidden="1">
      <c r="A404" s="162" t="s">
        <v>39</v>
      </c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</row>
    <row r="405" spans="1:12" s="61" customFormat="1" ht="80.25" hidden="1" thickBot="1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</row>
    <row r="406" spans="1:12" s="61" customFormat="1" ht="80.25" hidden="1" thickBot="1">
      <c r="A406" s="153" t="s">
        <v>23</v>
      </c>
      <c r="B406" s="160" t="s">
        <v>40</v>
      </c>
      <c r="C406" s="158" t="s">
        <v>14</v>
      </c>
      <c r="D406" s="155" t="s">
        <v>15</v>
      </c>
      <c r="E406" s="156"/>
      <c r="F406" s="157"/>
      <c r="G406" s="160" t="s">
        <v>41</v>
      </c>
      <c r="H406" s="155" t="s">
        <v>16</v>
      </c>
      <c r="I406" s="156"/>
      <c r="J406" s="157"/>
      <c r="K406" s="155" t="s">
        <v>17</v>
      </c>
      <c r="L406" s="157"/>
    </row>
    <row r="407" spans="1:12" s="61" customFormat="1" ht="93.75" hidden="1" thickBot="1">
      <c r="A407" s="154"/>
      <c r="B407" s="161"/>
      <c r="C407" s="159"/>
      <c r="D407" s="64" t="s">
        <v>0</v>
      </c>
      <c r="E407" s="65" t="s">
        <v>1</v>
      </c>
      <c r="F407" s="65" t="s">
        <v>2</v>
      </c>
      <c r="G407" s="161"/>
      <c r="H407" s="66" t="s">
        <v>72</v>
      </c>
      <c r="I407" s="93" t="s">
        <v>73</v>
      </c>
      <c r="J407" s="65" t="s">
        <v>5</v>
      </c>
      <c r="K407" s="65" t="s">
        <v>18</v>
      </c>
      <c r="L407" s="65" t="s">
        <v>4</v>
      </c>
    </row>
    <row r="408" spans="1:12" s="61" customFormat="1" ht="80.25" hidden="1" thickBot="1">
      <c r="A408" s="94">
        <v>1</v>
      </c>
      <c r="B408" s="69">
        <v>2</v>
      </c>
      <c r="C408" s="70">
        <v>3</v>
      </c>
      <c r="D408" s="95">
        <v>4</v>
      </c>
      <c r="E408" s="69">
        <v>5</v>
      </c>
      <c r="F408" s="69">
        <v>6</v>
      </c>
      <c r="G408" s="69">
        <v>7</v>
      </c>
      <c r="H408" s="96">
        <v>8</v>
      </c>
      <c r="I408" s="69">
        <v>9</v>
      </c>
      <c r="J408" s="69">
        <v>10</v>
      </c>
      <c r="K408" s="96">
        <v>11</v>
      </c>
      <c r="L408" s="69">
        <v>12</v>
      </c>
    </row>
    <row r="409" spans="1:12" s="61" customFormat="1" ht="80.25" hidden="1" thickBot="1">
      <c r="A409" s="155" t="s">
        <v>6</v>
      </c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7"/>
    </row>
    <row r="410" spans="1:12" s="61" customFormat="1" ht="159.75" hidden="1" thickBot="1">
      <c r="A410" s="84">
        <v>31</v>
      </c>
      <c r="B410" s="108" t="s">
        <v>90</v>
      </c>
      <c r="C410" s="75">
        <v>205</v>
      </c>
      <c r="D410" s="76">
        <v>7.23</v>
      </c>
      <c r="E410" s="76">
        <v>4.75</v>
      </c>
      <c r="F410" s="76">
        <v>26.92</v>
      </c>
      <c r="G410" s="76">
        <v>179.38</v>
      </c>
      <c r="H410" s="76">
        <v>0.08</v>
      </c>
      <c r="I410" s="76">
        <v>0.13</v>
      </c>
      <c r="J410" s="76">
        <v>0.28</v>
      </c>
      <c r="K410" s="76">
        <v>117.04</v>
      </c>
      <c r="L410" s="76">
        <v>0.72</v>
      </c>
    </row>
    <row r="411" spans="1:12" s="61" customFormat="1" ht="80.25" hidden="1" thickBot="1">
      <c r="A411" s="77">
        <v>81</v>
      </c>
      <c r="B411" s="79" t="s">
        <v>56</v>
      </c>
      <c r="C411" s="75">
        <v>200</v>
      </c>
      <c r="D411" s="81">
        <v>2.79</v>
      </c>
      <c r="E411" s="81">
        <v>0.04</v>
      </c>
      <c r="F411" s="81">
        <v>19.8</v>
      </c>
      <c r="G411" s="81">
        <v>90.56</v>
      </c>
      <c r="H411" s="100">
        <v>0.03</v>
      </c>
      <c r="I411" s="100">
        <v>0.07</v>
      </c>
      <c r="J411" s="100">
        <v>1</v>
      </c>
      <c r="K411" s="81">
        <v>113.8</v>
      </c>
      <c r="L411" s="81">
        <v>0.14</v>
      </c>
    </row>
    <row r="412" spans="1:12" s="61" customFormat="1" ht="80.25" hidden="1" thickBot="1">
      <c r="A412" s="77">
        <v>102</v>
      </c>
      <c r="B412" s="79" t="s">
        <v>32</v>
      </c>
      <c r="C412" s="80" t="s">
        <v>70</v>
      </c>
      <c r="D412" s="81">
        <v>4.72</v>
      </c>
      <c r="E412" s="81">
        <v>8.01</v>
      </c>
      <c r="F412" s="81">
        <v>7.25</v>
      </c>
      <c r="G412" s="81">
        <v>119.9</v>
      </c>
      <c r="H412" s="81">
        <v>0.04</v>
      </c>
      <c r="I412" s="81">
        <v>0.05</v>
      </c>
      <c r="J412" s="81">
        <v>0.1</v>
      </c>
      <c r="K412" s="81">
        <v>139.2</v>
      </c>
      <c r="L412" s="81">
        <v>0.39</v>
      </c>
    </row>
    <row r="413" spans="1:12" s="61" customFormat="1" ht="80.25" hidden="1" thickBot="1">
      <c r="A413" s="77"/>
      <c r="B413" s="79" t="s">
        <v>7</v>
      </c>
      <c r="C413" s="89"/>
      <c r="D413" s="81">
        <f aca="true" t="shared" si="57" ref="D413:L413">SUM(D410:D412)</f>
        <v>14.739999999999998</v>
      </c>
      <c r="E413" s="81">
        <f t="shared" si="57"/>
        <v>12.8</v>
      </c>
      <c r="F413" s="81">
        <f t="shared" si="57"/>
        <v>53.97</v>
      </c>
      <c r="G413" s="81">
        <f t="shared" si="57"/>
        <v>389.84000000000003</v>
      </c>
      <c r="H413" s="81">
        <f t="shared" si="57"/>
        <v>0.15</v>
      </c>
      <c r="I413" s="81">
        <f t="shared" si="57"/>
        <v>0.25</v>
      </c>
      <c r="J413" s="81">
        <f t="shared" si="57"/>
        <v>1.3800000000000001</v>
      </c>
      <c r="K413" s="81">
        <f t="shared" si="57"/>
        <v>370.03999999999996</v>
      </c>
      <c r="L413" s="81">
        <f t="shared" si="57"/>
        <v>1.25</v>
      </c>
    </row>
    <row r="414" spans="1:12" s="61" customFormat="1" ht="80.25" hidden="1" thickBot="1">
      <c r="A414" s="164" t="s">
        <v>24</v>
      </c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6"/>
    </row>
    <row r="415" spans="1:12" s="61" customFormat="1" ht="159.75" hidden="1" thickBot="1">
      <c r="A415" s="84" t="s">
        <v>107</v>
      </c>
      <c r="B415" s="112" t="s">
        <v>108</v>
      </c>
      <c r="C415" s="103" t="s">
        <v>29</v>
      </c>
      <c r="D415" s="81">
        <v>0.57</v>
      </c>
      <c r="E415" s="81" t="s">
        <v>91</v>
      </c>
      <c r="F415" s="81">
        <v>2.37</v>
      </c>
      <c r="G415" s="81">
        <v>12.57</v>
      </c>
      <c r="H415" s="81">
        <v>0.04</v>
      </c>
      <c r="I415" s="81">
        <v>0.01</v>
      </c>
      <c r="J415" s="81">
        <v>2.5</v>
      </c>
      <c r="K415" s="81">
        <v>7</v>
      </c>
      <c r="L415" s="81">
        <v>0.75</v>
      </c>
    </row>
    <row r="416" spans="1:12" s="61" customFormat="1" ht="159.75" hidden="1" thickBot="1">
      <c r="A416" s="77">
        <v>16</v>
      </c>
      <c r="B416" s="79" t="s">
        <v>99</v>
      </c>
      <c r="C416" s="80" t="s">
        <v>61</v>
      </c>
      <c r="D416" s="81">
        <v>5.77</v>
      </c>
      <c r="E416" s="81">
        <v>4.19</v>
      </c>
      <c r="F416" s="81">
        <v>15.7</v>
      </c>
      <c r="G416" s="81">
        <v>123.6</v>
      </c>
      <c r="H416" s="81">
        <v>0.11</v>
      </c>
      <c r="I416" s="81">
        <v>0.04</v>
      </c>
      <c r="J416" s="81">
        <v>3.13</v>
      </c>
      <c r="K416" s="81">
        <v>12.26</v>
      </c>
      <c r="L416" s="81">
        <v>0.67</v>
      </c>
    </row>
    <row r="417" spans="1:12" s="61" customFormat="1" ht="80.25" hidden="1" thickBot="1">
      <c r="A417" s="77">
        <v>51</v>
      </c>
      <c r="B417" s="79" t="s">
        <v>92</v>
      </c>
      <c r="C417" s="80" t="s">
        <v>69</v>
      </c>
      <c r="D417" s="81">
        <v>10.43</v>
      </c>
      <c r="E417" s="81">
        <v>8.72</v>
      </c>
      <c r="F417" s="81">
        <v>13.81</v>
      </c>
      <c r="G417" s="81">
        <v>175.44</v>
      </c>
      <c r="H417" s="81">
        <v>0.04</v>
      </c>
      <c r="I417" s="81">
        <v>0.06</v>
      </c>
      <c r="J417" s="81">
        <v>0.1</v>
      </c>
      <c r="K417" s="81">
        <v>22.53</v>
      </c>
      <c r="L417" s="81">
        <v>1.13</v>
      </c>
    </row>
    <row r="418" spans="1:12" s="61" customFormat="1" ht="80.25" hidden="1" thickBot="1">
      <c r="A418" s="77">
        <v>65</v>
      </c>
      <c r="B418" s="79" t="s">
        <v>59</v>
      </c>
      <c r="C418" s="75">
        <v>150</v>
      </c>
      <c r="D418" s="81">
        <v>3.93</v>
      </c>
      <c r="E418" s="81">
        <v>4.84</v>
      </c>
      <c r="F418" s="81">
        <v>10.54</v>
      </c>
      <c r="G418" s="81">
        <v>101.5</v>
      </c>
      <c r="H418" s="81">
        <v>0.02</v>
      </c>
      <c r="I418" s="81">
        <v>0.04</v>
      </c>
      <c r="J418" s="81">
        <v>17.71</v>
      </c>
      <c r="K418" s="81">
        <v>42.77</v>
      </c>
      <c r="L418" s="81">
        <v>0.94</v>
      </c>
    </row>
    <row r="419" spans="1:12" s="61" customFormat="1" ht="80.25" hidden="1" thickBot="1">
      <c r="A419" s="77">
        <v>83</v>
      </c>
      <c r="B419" s="79" t="s">
        <v>36</v>
      </c>
      <c r="C419" s="75">
        <v>200</v>
      </c>
      <c r="D419" s="81">
        <v>0.56</v>
      </c>
      <c r="E419" s="81">
        <v>0</v>
      </c>
      <c r="F419" s="81">
        <v>27.4</v>
      </c>
      <c r="G419" s="81">
        <v>111.84</v>
      </c>
      <c r="H419" s="81">
        <v>0.01</v>
      </c>
      <c r="I419" s="81">
        <v>0.01</v>
      </c>
      <c r="J419" s="81">
        <v>0.15</v>
      </c>
      <c r="K419" s="81">
        <v>56.37</v>
      </c>
      <c r="L419" s="81">
        <v>1.58</v>
      </c>
    </row>
    <row r="420" spans="1:12" s="61" customFormat="1" ht="159.75" hidden="1" thickBot="1">
      <c r="A420" s="77" t="s">
        <v>27</v>
      </c>
      <c r="B420" s="79" t="s">
        <v>43</v>
      </c>
      <c r="C420" s="75">
        <v>40</v>
      </c>
      <c r="D420" s="81">
        <v>3.04</v>
      </c>
      <c r="E420" s="81">
        <v>0.36</v>
      </c>
      <c r="F420" s="81">
        <v>19.88</v>
      </c>
      <c r="G420" s="81">
        <v>96</v>
      </c>
      <c r="H420" s="81">
        <v>0.06</v>
      </c>
      <c r="I420" s="81">
        <v>0.03</v>
      </c>
      <c r="J420" s="81">
        <v>0</v>
      </c>
      <c r="K420" s="81">
        <v>10.4</v>
      </c>
      <c r="L420" s="81">
        <v>0.64</v>
      </c>
    </row>
    <row r="421" spans="1:12" s="61" customFormat="1" ht="159.75" hidden="1" thickBot="1">
      <c r="A421" s="77" t="s">
        <v>27</v>
      </c>
      <c r="B421" s="79" t="s">
        <v>47</v>
      </c>
      <c r="C421" s="75">
        <v>50</v>
      </c>
      <c r="D421" s="81">
        <v>2.75</v>
      </c>
      <c r="E421" s="81">
        <v>0.5</v>
      </c>
      <c r="F421" s="81">
        <v>17</v>
      </c>
      <c r="G421" s="81">
        <v>85</v>
      </c>
      <c r="H421" s="81">
        <v>0.09</v>
      </c>
      <c r="I421" s="81">
        <v>0.06</v>
      </c>
      <c r="J421" s="81">
        <v>0</v>
      </c>
      <c r="K421" s="81">
        <v>10.5</v>
      </c>
      <c r="L421" s="81">
        <v>1.8</v>
      </c>
    </row>
    <row r="422" spans="1:12" s="61" customFormat="1" ht="80.25" hidden="1" thickBot="1">
      <c r="A422" s="77"/>
      <c r="B422" s="79" t="s">
        <v>7</v>
      </c>
      <c r="C422" s="75"/>
      <c r="D422" s="81">
        <f aca="true" t="shared" si="58" ref="D422:L422">SUM(D415:D421)</f>
        <v>27.049999999999997</v>
      </c>
      <c r="E422" s="81">
        <f t="shared" si="58"/>
        <v>18.61</v>
      </c>
      <c r="F422" s="81">
        <f t="shared" si="58"/>
        <v>106.69999999999999</v>
      </c>
      <c r="G422" s="81">
        <f t="shared" si="58"/>
        <v>705.95</v>
      </c>
      <c r="H422" s="81">
        <f t="shared" si="58"/>
        <v>0.37</v>
      </c>
      <c r="I422" s="81">
        <f t="shared" si="58"/>
        <v>0.25</v>
      </c>
      <c r="J422" s="81">
        <f t="shared" si="58"/>
        <v>23.59</v>
      </c>
      <c r="K422" s="81">
        <f t="shared" si="58"/>
        <v>161.83</v>
      </c>
      <c r="L422" s="81">
        <f t="shared" si="58"/>
        <v>7.51</v>
      </c>
    </row>
    <row r="423" spans="1:12" s="61" customFormat="1" ht="93.75" hidden="1" thickBot="1">
      <c r="A423" s="77"/>
      <c r="B423" s="79"/>
      <c r="C423" s="80"/>
      <c r="D423" s="64" t="s">
        <v>0</v>
      </c>
      <c r="E423" s="65" t="s">
        <v>1</v>
      </c>
      <c r="F423" s="65" t="s">
        <v>2</v>
      </c>
      <c r="G423" s="86" t="s">
        <v>3</v>
      </c>
      <c r="H423" s="66" t="s">
        <v>72</v>
      </c>
      <c r="I423" s="66" t="s">
        <v>73</v>
      </c>
      <c r="J423" s="65" t="s">
        <v>5</v>
      </c>
      <c r="K423" s="65" t="s">
        <v>18</v>
      </c>
      <c r="L423" s="65" t="s">
        <v>4</v>
      </c>
    </row>
    <row r="424" spans="1:12" s="61" customFormat="1" ht="80.25" hidden="1" thickBot="1">
      <c r="A424" s="77"/>
      <c r="B424" s="87" t="s">
        <v>10</v>
      </c>
      <c r="C424" s="80"/>
      <c r="D424" s="81" t="e">
        <f>SUM(D413+#REF!+D422+#REF!+#REF!)</f>
        <v>#REF!</v>
      </c>
      <c r="E424" s="81" t="e">
        <f>SUM(E413+#REF!+E422+#REF!+#REF!)</f>
        <v>#REF!</v>
      </c>
      <c r="F424" s="81" t="e">
        <f>SUM(F413+#REF!+F422+#REF!+#REF!)</f>
        <v>#REF!</v>
      </c>
      <c r="G424" s="81" t="e">
        <f>SUM(G413+#REF!+G422+#REF!+#REF!)</f>
        <v>#REF!</v>
      </c>
      <c r="H424" s="81" t="e">
        <f>SUM(H413+#REF!+H422+#REF!+#REF!)</f>
        <v>#REF!</v>
      </c>
      <c r="I424" s="81" t="e">
        <f>SUM(I413+#REF!+I422+#REF!+#REF!)</f>
        <v>#REF!</v>
      </c>
      <c r="J424" s="81" t="e">
        <f>SUM(J413+#REF!+J422+#REF!+#REF!)</f>
        <v>#REF!</v>
      </c>
      <c r="K424" s="81" t="e">
        <f>SUM(K413+#REF!+K422+#REF!+#REF!)</f>
        <v>#REF!</v>
      </c>
      <c r="L424" s="81" t="e">
        <f>SUM(L413+#REF!+L422+#REF!+#REF!)</f>
        <v>#REF!</v>
      </c>
    </row>
    <row r="425" spans="1:12" s="61" customFormat="1" ht="80.25" hidden="1" thickBot="1">
      <c r="A425" s="77"/>
      <c r="B425" s="87" t="s">
        <v>11</v>
      </c>
      <c r="C425" s="80"/>
      <c r="D425" s="81">
        <v>54</v>
      </c>
      <c r="E425" s="81">
        <v>60</v>
      </c>
      <c r="F425" s="81">
        <v>261</v>
      </c>
      <c r="G425" s="81">
        <v>1800</v>
      </c>
      <c r="H425" s="81">
        <v>0.9</v>
      </c>
      <c r="I425" s="81">
        <v>1</v>
      </c>
      <c r="J425" s="81">
        <v>50</v>
      </c>
      <c r="K425" s="81">
        <v>900</v>
      </c>
      <c r="L425" s="81">
        <v>10</v>
      </c>
    </row>
    <row r="426" spans="1:12" s="61" customFormat="1" ht="158.25" hidden="1" thickBot="1">
      <c r="A426" s="68"/>
      <c r="B426" s="88" t="s">
        <v>12</v>
      </c>
      <c r="C426" s="65"/>
      <c r="D426" s="89" t="e">
        <f>D424*100/D425</f>
        <v>#REF!</v>
      </c>
      <c r="E426" s="89" t="e">
        <f aca="true" t="shared" si="59" ref="E426:L426">E424*100/E425</f>
        <v>#REF!</v>
      </c>
      <c r="F426" s="89" t="e">
        <f t="shared" si="59"/>
        <v>#REF!</v>
      </c>
      <c r="G426" s="89" t="e">
        <f t="shared" si="59"/>
        <v>#REF!</v>
      </c>
      <c r="H426" s="89" t="e">
        <f t="shared" si="59"/>
        <v>#REF!</v>
      </c>
      <c r="I426" s="89" t="e">
        <f t="shared" si="59"/>
        <v>#REF!</v>
      </c>
      <c r="J426" s="89" t="e">
        <f t="shared" si="59"/>
        <v>#REF!</v>
      </c>
      <c r="K426" s="89" t="e">
        <f t="shared" si="59"/>
        <v>#REF!</v>
      </c>
      <c r="L426" s="89" t="e">
        <f t="shared" si="59"/>
        <v>#REF!</v>
      </c>
    </row>
    <row r="427" spans="1:12" s="61" customFormat="1" ht="79.5" hidden="1">
      <c r="A427" s="60"/>
      <c r="E427" s="63"/>
      <c r="F427" s="63"/>
      <c r="G427" s="63"/>
      <c r="H427" s="63"/>
      <c r="I427" s="63"/>
      <c r="J427" s="63"/>
      <c r="K427" s="63"/>
      <c r="L427" s="63"/>
    </row>
    <row r="428" spans="1:12" s="61" customFormat="1" ht="79.5" hidden="1">
      <c r="A428" s="60"/>
      <c r="B428" s="61" t="s">
        <v>54</v>
      </c>
      <c r="E428" s="63"/>
      <c r="F428" s="63"/>
      <c r="G428" s="63"/>
      <c r="H428" s="63"/>
      <c r="I428" s="63"/>
      <c r="J428" s="63"/>
      <c r="K428" s="63"/>
      <c r="L428" s="63"/>
    </row>
    <row r="429" spans="1:12" s="61" customFormat="1" ht="91.5" hidden="1">
      <c r="A429" s="60"/>
      <c r="B429" s="61" t="s">
        <v>74</v>
      </c>
      <c r="C429" s="62"/>
      <c r="L429" s="63"/>
    </row>
    <row r="430" spans="1:12" s="61" customFormat="1" ht="79.5" hidden="1">
      <c r="A430" s="60"/>
      <c r="B430" s="61" t="s">
        <v>53</v>
      </c>
      <c r="C430" s="62"/>
      <c r="L430" s="63"/>
    </row>
    <row r="431" spans="1:12" s="61" customFormat="1" ht="79.5" hidden="1">
      <c r="A431" s="60"/>
      <c r="C431" s="62"/>
      <c r="L431" s="63"/>
    </row>
    <row r="432" spans="1:12" s="61" customFormat="1" ht="79.5" hidden="1">
      <c r="A432" s="163" t="s">
        <v>65</v>
      </c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</row>
    <row r="433" spans="1:12" s="61" customFormat="1" ht="79.5" hidden="1">
      <c r="A433" s="163" t="s">
        <v>38</v>
      </c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</row>
    <row r="434" spans="1:12" s="61" customFormat="1" ht="79.5" hidden="1">
      <c r="A434" s="162" t="s">
        <v>39</v>
      </c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</row>
    <row r="435" spans="1:12" s="61" customFormat="1" ht="80.25" hidden="1" thickBot="1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</row>
    <row r="436" spans="1:12" s="61" customFormat="1" ht="80.25" hidden="1" thickBot="1">
      <c r="A436" s="153" t="s">
        <v>23</v>
      </c>
      <c r="B436" s="160" t="s">
        <v>40</v>
      </c>
      <c r="C436" s="158" t="s">
        <v>14</v>
      </c>
      <c r="D436" s="155" t="s">
        <v>15</v>
      </c>
      <c r="E436" s="156"/>
      <c r="F436" s="157"/>
      <c r="G436" s="160" t="s">
        <v>41</v>
      </c>
      <c r="H436" s="155" t="s">
        <v>16</v>
      </c>
      <c r="I436" s="156"/>
      <c r="J436" s="157"/>
      <c r="K436" s="155" t="s">
        <v>17</v>
      </c>
      <c r="L436" s="157"/>
    </row>
    <row r="437" spans="1:12" s="61" customFormat="1" ht="93.75" hidden="1" thickBot="1">
      <c r="A437" s="154"/>
      <c r="B437" s="161"/>
      <c r="C437" s="159"/>
      <c r="D437" s="64" t="s">
        <v>0</v>
      </c>
      <c r="E437" s="65" t="s">
        <v>1</v>
      </c>
      <c r="F437" s="65" t="s">
        <v>2</v>
      </c>
      <c r="G437" s="161"/>
      <c r="H437" s="66" t="s">
        <v>72</v>
      </c>
      <c r="I437" s="93" t="s">
        <v>73</v>
      </c>
      <c r="J437" s="65" t="s">
        <v>5</v>
      </c>
      <c r="K437" s="65" t="s">
        <v>18</v>
      </c>
      <c r="L437" s="65" t="s">
        <v>4</v>
      </c>
    </row>
    <row r="438" spans="1:12" s="61" customFormat="1" ht="80.25" hidden="1" thickBot="1">
      <c r="A438" s="94">
        <v>1</v>
      </c>
      <c r="B438" s="69">
        <v>2</v>
      </c>
      <c r="C438" s="70">
        <v>3</v>
      </c>
      <c r="D438" s="95">
        <v>4</v>
      </c>
      <c r="E438" s="69">
        <v>5</v>
      </c>
      <c r="F438" s="69">
        <v>6</v>
      </c>
      <c r="G438" s="69">
        <v>7</v>
      </c>
      <c r="H438" s="96">
        <v>8</v>
      </c>
      <c r="I438" s="69">
        <v>9</v>
      </c>
      <c r="J438" s="69">
        <v>10</v>
      </c>
      <c r="K438" s="96">
        <v>11</v>
      </c>
      <c r="L438" s="69">
        <v>12</v>
      </c>
    </row>
    <row r="439" spans="1:12" s="61" customFormat="1" ht="80.25" hidden="1" thickBot="1">
      <c r="A439" s="155" t="s">
        <v>6</v>
      </c>
      <c r="B439" s="156"/>
      <c r="C439" s="156"/>
      <c r="D439" s="156"/>
      <c r="E439" s="156"/>
      <c r="F439" s="156"/>
      <c r="G439" s="156"/>
      <c r="H439" s="156"/>
      <c r="I439" s="156"/>
      <c r="J439" s="156"/>
      <c r="K439" s="156"/>
      <c r="L439" s="157"/>
    </row>
    <row r="440" spans="1:12" s="61" customFormat="1" ht="159.75" hidden="1" thickBot="1">
      <c r="A440" s="77">
        <v>28</v>
      </c>
      <c r="B440" s="113" t="s">
        <v>98</v>
      </c>
      <c r="C440" s="75">
        <v>205</v>
      </c>
      <c r="D440" s="76">
        <v>7.44</v>
      </c>
      <c r="E440" s="76">
        <v>4.65</v>
      </c>
      <c r="F440" s="76">
        <v>32.47</v>
      </c>
      <c r="G440" s="76">
        <v>201.5</v>
      </c>
      <c r="H440" s="76">
        <v>0.13</v>
      </c>
      <c r="I440" s="76">
        <v>0.12</v>
      </c>
      <c r="J440" s="76">
        <v>0.28</v>
      </c>
      <c r="K440" s="76">
        <v>114.7</v>
      </c>
      <c r="L440" s="76">
        <v>1.09</v>
      </c>
    </row>
    <row r="441" spans="1:12" s="61" customFormat="1" ht="80.25" hidden="1" thickBot="1">
      <c r="A441" s="77">
        <v>77</v>
      </c>
      <c r="B441" s="79" t="s">
        <v>77</v>
      </c>
      <c r="C441" s="75">
        <v>180</v>
      </c>
      <c r="D441" s="76">
        <v>1.87</v>
      </c>
      <c r="E441" s="76">
        <v>0.03</v>
      </c>
      <c r="F441" s="76">
        <v>12.5</v>
      </c>
      <c r="G441" s="76">
        <v>57.72</v>
      </c>
      <c r="H441" s="76">
        <v>0.02</v>
      </c>
      <c r="I441" s="76">
        <v>0.06</v>
      </c>
      <c r="J441" s="76">
        <v>0.9</v>
      </c>
      <c r="K441" s="76">
        <v>91.07</v>
      </c>
      <c r="L441" s="76">
        <v>0.94</v>
      </c>
    </row>
    <row r="442" spans="1:12" s="61" customFormat="1" ht="80.25" hidden="1" thickBot="1">
      <c r="A442" s="77">
        <v>103</v>
      </c>
      <c r="B442" s="79" t="s">
        <v>93</v>
      </c>
      <c r="C442" s="80" t="s">
        <v>71</v>
      </c>
      <c r="D442" s="81">
        <v>1.21</v>
      </c>
      <c r="E442" s="81">
        <v>11.3</v>
      </c>
      <c r="F442" s="81">
        <v>7.24</v>
      </c>
      <c r="G442" s="81">
        <v>135.46</v>
      </c>
      <c r="H442" s="81">
        <v>0.02</v>
      </c>
      <c r="I442" s="81">
        <v>0.02</v>
      </c>
      <c r="J442" s="81">
        <v>0</v>
      </c>
      <c r="K442" s="81">
        <v>4.8</v>
      </c>
      <c r="L442" s="81">
        <v>0.19</v>
      </c>
    </row>
    <row r="443" spans="1:12" s="61" customFormat="1" ht="80.25" hidden="1" thickBot="1">
      <c r="A443" s="77"/>
      <c r="B443" s="79" t="s">
        <v>7</v>
      </c>
      <c r="C443" s="89"/>
      <c r="D443" s="81">
        <f>SUM(D440:D442)</f>
        <v>10.52</v>
      </c>
      <c r="E443" s="81">
        <f aca="true" t="shared" si="60" ref="E443:L443">SUM(E440:E442)</f>
        <v>15.98</v>
      </c>
      <c r="F443" s="81">
        <f t="shared" si="60"/>
        <v>52.21</v>
      </c>
      <c r="G443" s="81">
        <f t="shared" si="60"/>
        <v>394.68000000000006</v>
      </c>
      <c r="H443" s="81">
        <f t="shared" si="60"/>
        <v>0.16999999999999998</v>
      </c>
      <c r="I443" s="81">
        <f t="shared" si="60"/>
        <v>0.19999999999999998</v>
      </c>
      <c r="J443" s="81">
        <f t="shared" si="60"/>
        <v>1.1800000000000002</v>
      </c>
      <c r="K443" s="81">
        <f t="shared" si="60"/>
        <v>210.57</v>
      </c>
      <c r="L443" s="81">
        <f t="shared" si="60"/>
        <v>2.22</v>
      </c>
    </row>
    <row r="444" spans="1:12" s="61" customFormat="1" ht="80.25" hidden="1" thickBot="1">
      <c r="A444" s="164" t="s">
        <v>24</v>
      </c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6"/>
    </row>
    <row r="445" spans="1:12" s="61" customFormat="1" ht="159.75" hidden="1" thickBot="1">
      <c r="A445" s="77" t="s">
        <v>109</v>
      </c>
      <c r="B445" s="79" t="s">
        <v>110</v>
      </c>
      <c r="C445" s="103" t="s">
        <v>29</v>
      </c>
      <c r="D445" s="81">
        <v>0.64</v>
      </c>
      <c r="E445" s="81">
        <v>5.48</v>
      </c>
      <c r="F445" s="81">
        <v>2.17</v>
      </c>
      <c r="G445" s="81">
        <v>60.59</v>
      </c>
      <c r="H445" s="81">
        <v>0.05</v>
      </c>
      <c r="I445" s="81">
        <v>0.04</v>
      </c>
      <c r="J445" s="81">
        <v>32.45</v>
      </c>
      <c r="K445" s="81">
        <v>18.9</v>
      </c>
      <c r="L445" s="81">
        <v>0.68</v>
      </c>
    </row>
    <row r="446" spans="1:12" s="61" customFormat="1" ht="159.75" hidden="1" thickBot="1">
      <c r="A446" s="77">
        <v>13</v>
      </c>
      <c r="B446" s="79" t="s">
        <v>94</v>
      </c>
      <c r="C446" s="103" t="s">
        <v>50</v>
      </c>
      <c r="D446" s="81">
        <v>2.44</v>
      </c>
      <c r="E446" s="81">
        <v>6</v>
      </c>
      <c r="F446" s="81">
        <v>15.2</v>
      </c>
      <c r="G446" s="81">
        <v>124.6</v>
      </c>
      <c r="H446" s="81">
        <v>0.06</v>
      </c>
      <c r="I446" s="81">
        <v>0.05</v>
      </c>
      <c r="J446" s="81">
        <v>4.2</v>
      </c>
      <c r="K446" s="81">
        <v>22.14</v>
      </c>
      <c r="L446" s="81">
        <v>0.9</v>
      </c>
    </row>
    <row r="447" spans="1:12" s="61" customFormat="1" ht="159.75" hidden="1" thickBot="1">
      <c r="A447" s="77">
        <v>37</v>
      </c>
      <c r="B447" s="79" t="s">
        <v>68</v>
      </c>
      <c r="C447" s="80" t="s">
        <v>61</v>
      </c>
      <c r="D447" s="81">
        <v>13.59</v>
      </c>
      <c r="E447" s="81">
        <v>8.53</v>
      </c>
      <c r="F447" s="81">
        <v>24.44</v>
      </c>
      <c r="G447" s="81">
        <v>228.9</v>
      </c>
      <c r="H447" s="81">
        <v>0.17</v>
      </c>
      <c r="I447" s="81">
        <v>0.09</v>
      </c>
      <c r="J447" s="81">
        <v>4.12</v>
      </c>
      <c r="K447" s="81">
        <v>31.54</v>
      </c>
      <c r="L447" s="81">
        <v>1.16</v>
      </c>
    </row>
    <row r="448" spans="1:12" s="61" customFormat="1" ht="80.25" hidden="1" thickBot="1">
      <c r="A448" s="77">
        <v>89</v>
      </c>
      <c r="B448" s="79" t="s">
        <v>95</v>
      </c>
      <c r="C448" s="75">
        <v>200</v>
      </c>
      <c r="D448" s="81">
        <v>0.68</v>
      </c>
      <c r="E448" s="81">
        <v>0</v>
      </c>
      <c r="F448" s="81">
        <v>23.05</v>
      </c>
      <c r="G448" s="81">
        <v>94.9</v>
      </c>
      <c r="H448" s="81">
        <v>0</v>
      </c>
      <c r="I448" s="81">
        <v>0.01</v>
      </c>
      <c r="J448" s="81">
        <v>60</v>
      </c>
      <c r="K448" s="81">
        <v>5.44</v>
      </c>
      <c r="L448" s="81">
        <v>4.79</v>
      </c>
    </row>
    <row r="449" spans="1:12" s="61" customFormat="1" ht="159.75" hidden="1" thickBot="1">
      <c r="A449" s="77" t="s">
        <v>27</v>
      </c>
      <c r="B449" s="79" t="s">
        <v>43</v>
      </c>
      <c r="C449" s="75">
        <v>45</v>
      </c>
      <c r="D449" s="81">
        <v>3.42</v>
      </c>
      <c r="E449" s="81">
        <v>0.4</v>
      </c>
      <c r="F449" s="81">
        <v>22.36</v>
      </c>
      <c r="G449" s="81">
        <v>108</v>
      </c>
      <c r="H449" s="81">
        <v>0.07</v>
      </c>
      <c r="I449" s="81">
        <v>0.04</v>
      </c>
      <c r="J449" s="81">
        <v>0</v>
      </c>
      <c r="K449" s="81">
        <v>11.7</v>
      </c>
      <c r="L449" s="81">
        <v>0.72</v>
      </c>
    </row>
    <row r="450" spans="1:12" s="61" customFormat="1" ht="159.75" hidden="1" thickBot="1">
      <c r="A450" s="77" t="s">
        <v>27</v>
      </c>
      <c r="B450" s="79" t="s">
        <v>47</v>
      </c>
      <c r="C450" s="75">
        <v>50</v>
      </c>
      <c r="D450" s="81">
        <v>2.75</v>
      </c>
      <c r="E450" s="81">
        <v>0.5</v>
      </c>
      <c r="F450" s="81">
        <v>17</v>
      </c>
      <c r="G450" s="81">
        <v>85</v>
      </c>
      <c r="H450" s="81">
        <v>0.09</v>
      </c>
      <c r="I450" s="81">
        <v>0.06</v>
      </c>
      <c r="J450" s="81">
        <v>0</v>
      </c>
      <c r="K450" s="81">
        <v>10.5</v>
      </c>
      <c r="L450" s="81">
        <v>1.8</v>
      </c>
    </row>
    <row r="451" spans="1:12" s="61" customFormat="1" ht="80.25" hidden="1" thickBot="1">
      <c r="A451" s="77"/>
      <c r="B451" s="79" t="s">
        <v>7</v>
      </c>
      <c r="C451" s="75"/>
      <c r="D451" s="81">
        <f aca="true" t="shared" si="61" ref="D451:L451">SUM(D445:D450)</f>
        <v>23.520000000000003</v>
      </c>
      <c r="E451" s="81">
        <f t="shared" si="61"/>
        <v>20.909999999999997</v>
      </c>
      <c r="F451" s="81">
        <f t="shared" si="61"/>
        <v>104.22</v>
      </c>
      <c r="G451" s="81">
        <f t="shared" si="61"/>
        <v>701.99</v>
      </c>
      <c r="H451" s="81">
        <f t="shared" si="61"/>
        <v>0.44000000000000006</v>
      </c>
      <c r="I451" s="81">
        <f t="shared" si="61"/>
        <v>0.29000000000000004</v>
      </c>
      <c r="J451" s="81">
        <f t="shared" si="61"/>
        <v>100.77000000000001</v>
      </c>
      <c r="K451" s="81">
        <f t="shared" si="61"/>
        <v>100.22</v>
      </c>
      <c r="L451" s="81">
        <f t="shared" si="61"/>
        <v>10.05</v>
      </c>
    </row>
    <row r="452" spans="1:12" s="61" customFormat="1" ht="93.75" hidden="1" thickBot="1">
      <c r="A452" s="77"/>
      <c r="B452" s="79"/>
      <c r="C452" s="80"/>
      <c r="D452" s="64" t="s">
        <v>0</v>
      </c>
      <c r="E452" s="65" t="s">
        <v>1</v>
      </c>
      <c r="F452" s="65" t="s">
        <v>2</v>
      </c>
      <c r="G452" s="86" t="s">
        <v>3</v>
      </c>
      <c r="H452" s="66" t="s">
        <v>72</v>
      </c>
      <c r="I452" s="66" t="s">
        <v>73</v>
      </c>
      <c r="J452" s="65" t="s">
        <v>5</v>
      </c>
      <c r="K452" s="65" t="s">
        <v>18</v>
      </c>
      <c r="L452" s="65" t="s">
        <v>4</v>
      </c>
    </row>
    <row r="453" spans="1:12" s="61" customFormat="1" ht="80.25" hidden="1" thickBot="1">
      <c r="A453" s="77"/>
      <c r="B453" s="87" t="s">
        <v>10</v>
      </c>
      <c r="C453" s="80"/>
      <c r="D453" s="81" t="e">
        <f>SUM(D443+#REF!+D451+#REF!+#REF!)</f>
        <v>#REF!</v>
      </c>
      <c r="E453" s="81" t="e">
        <f>SUM(E443+#REF!+E451+#REF!+#REF!)</f>
        <v>#REF!</v>
      </c>
      <c r="F453" s="81" t="e">
        <f>SUM(F443+#REF!+F451+#REF!+#REF!)</f>
        <v>#REF!</v>
      </c>
      <c r="G453" s="81" t="e">
        <f>SUM(G443+#REF!+G451+#REF!+#REF!)</f>
        <v>#REF!</v>
      </c>
      <c r="H453" s="81" t="e">
        <f>SUM(H443+#REF!+H451+#REF!+#REF!)</f>
        <v>#REF!</v>
      </c>
      <c r="I453" s="81" t="e">
        <f>SUM(I443+#REF!+I451+#REF!+#REF!)</f>
        <v>#REF!</v>
      </c>
      <c r="J453" s="81" t="e">
        <f>SUM(J443+#REF!+J451+#REF!+#REF!)</f>
        <v>#REF!</v>
      </c>
      <c r="K453" s="81" t="e">
        <f>SUM(K443+#REF!+K451+#REF!+#REF!)</f>
        <v>#REF!</v>
      </c>
      <c r="L453" s="81" t="e">
        <f>SUM(L443+#REF!+L451+#REF!+#REF!)</f>
        <v>#REF!</v>
      </c>
    </row>
    <row r="454" spans="1:12" s="61" customFormat="1" ht="80.25" hidden="1" thickBot="1">
      <c r="A454" s="77"/>
      <c r="B454" s="87" t="s">
        <v>11</v>
      </c>
      <c r="C454" s="80"/>
      <c r="D454" s="81">
        <v>54</v>
      </c>
      <c r="E454" s="81">
        <v>60</v>
      </c>
      <c r="F454" s="81">
        <v>261</v>
      </c>
      <c r="G454" s="81">
        <v>1800</v>
      </c>
      <c r="H454" s="81">
        <v>0.9</v>
      </c>
      <c r="I454" s="81">
        <v>1</v>
      </c>
      <c r="J454" s="81">
        <v>50</v>
      </c>
      <c r="K454" s="81">
        <v>900</v>
      </c>
      <c r="L454" s="81">
        <v>10</v>
      </c>
    </row>
    <row r="455" spans="1:12" s="61" customFormat="1" ht="158.25" hidden="1" thickBot="1">
      <c r="A455" s="68"/>
      <c r="B455" s="88" t="s">
        <v>12</v>
      </c>
      <c r="C455" s="65"/>
      <c r="D455" s="89" t="e">
        <f>D453*100/D454</f>
        <v>#REF!</v>
      </c>
      <c r="E455" s="89" t="e">
        <f aca="true" t="shared" si="62" ref="E455:L455">E453*100/E454</f>
        <v>#REF!</v>
      </c>
      <c r="F455" s="89" t="e">
        <f t="shared" si="62"/>
        <v>#REF!</v>
      </c>
      <c r="G455" s="89" t="e">
        <f t="shared" si="62"/>
        <v>#REF!</v>
      </c>
      <c r="H455" s="89" t="e">
        <f t="shared" si="62"/>
        <v>#REF!</v>
      </c>
      <c r="I455" s="89" t="e">
        <f t="shared" si="62"/>
        <v>#REF!</v>
      </c>
      <c r="J455" s="89" t="e">
        <f t="shared" si="62"/>
        <v>#REF!</v>
      </c>
      <c r="K455" s="89" t="e">
        <f t="shared" si="62"/>
        <v>#REF!</v>
      </c>
      <c r="L455" s="89" t="e">
        <f t="shared" si="62"/>
        <v>#REF!</v>
      </c>
    </row>
    <row r="456" spans="1:12" s="61" customFormat="1" ht="79.5" hidden="1">
      <c r="A456" s="60"/>
      <c r="B456" s="90"/>
      <c r="C456" s="91"/>
      <c r="D456" s="63"/>
      <c r="E456" s="63"/>
      <c r="F456" s="63"/>
      <c r="G456" s="63"/>
      <c r="H456" s="63"/>
      <c r="I456" s="63"/>
      <c r="J456" s="63"/>
      <c r="K456" s="63"/>
      <c r="L456" s="63"/>
    </row>
    <row r="457" spans="1:12" s="61" customFormat="1" ht="79.5" hidden="1">
      <c r="A457" s="60"/>
      <c r="B457" s="61" t="s">
        <v>54</v>
      </c>
      <c r="E457" s="63"/>
      <c r="F457" s="63"/>
      <c r="G457" s="63"/>
      <c r="H457" s="63"/>
      <c r="I457" s="63"/>
      <c r="J457" s="63"/>
      <c r="K457" s="63"/>
      <c r="L457" s="63"/>
    </row>
    <row r="458" spans="1:12" s="61" customFormat="1" ht="91.5" hidden="1">
      <c r="A458" s="60"/>
      <c r="B458" s="61" t="s">
        <v>74</v>
      </c>
      <c r="C458" s="62"/>
      <c r="L458" s="63"/>
    </row>
    <row r="459" spans="1:12" s="61" customFormat="1" ht="79.5" hidden="1">
      <c r="A459" s="60"/>
      <c r="B459" s="61" t="s">
        <v>53</v>
      </c>
      <c r="C459" s="62"/>
      <c r="L459" s="63"/>
    </row>
    <row r="460" spans="1:12" s="61" customFormat="1" ht="79.5" hidden="1">
      <c r="A460" s="60"/>
      <c r="B460" s="90"/>
      <c r="C460" s="91"/>
      <c r="D460" s="63"/>
      <c r="E460" s="63"/>
      <c r="F460" s="63"/>
      <c r="G460" s="63"/>
      <c r="H460" s="63"/>
      <c r="I460" s="63"/>
      <c r="J460" s="63"/>
      <c r="K460" s="63"/>
      <c r="L460" s="63"/>
    </row>
    <row r="461" spans="1:12" s="61" customFormat="1" ht="79.5" hidden="1">
      <c r="A461" s="163" t="s">
        <v>66</v>
      </c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</row>
    <row r="462" spans="1:12" s="61" customFormat="1" ht="79.5" hidden="1">
      <c r="A462" s="163" t="s">
        <v>38</v>
      </c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</row>
    <row r="463" spans="1:12" s="61" customFormat="1" ht="79.5" hidden="1">
      <c r="A463" s="162" t="s">
        <v>39</v>
      </c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</row>
    <row r="464" spans="1:12" s="61" customFormat="1" ht="80.25" hidden="1" thickBot="1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</row>
    <row r="465" spans="1:12" s="61" customFormat="1" ht="80.25" hidden="1" thickBot="1">
      <c r="A465" s="153" t="s">
        <v>23</v>
      </c>
      <c r="B465" s="160" t="s">
        <v>40</v>
      </c>
      <c r="C465" s="158" t="s">
        <v>14</v>
      </c>
      <c r="D465" s="155" t="s">
        <v>15</v>
      </c>
      <c r="E465" s="156"/>
      <c r="F465" s="157"/>
      <c r="G465" s="160" t="s">
        <v>41</v>
      </c>
      <c r="H465" s="155" t="s">
        <v>16</v>
      </c>
      <c r="I465" s="156"/>
      <c r="J465" s="157"/>
      <c r="K465" s="155" t="s">
        <v>17</v>
      </c>
      <c r="L465" s="157"/>
    </row>
    <row r="466" spans="1:12" s="61" customFormat="1" ht="93.75" hidden="1" thickBot="1">
      <c r="A466" s="154"/>
      <c r="B466" s="161"/>
      <c r="C466" s="159"/>
      <c r="D466" s="64" t="s">
        <v>0</v>
      </c>
      <c r="E466" s="65" t="s">
        <v>1</v>
      </c>
      <c r="F466" s="65" t="s">
        <v>2</v>
      </c>
      <c r="G466" s="161"/>
      <c r="H466" s="66" t="s">
        <v>72</v>
      </c>
      <c r="I466" s="93" t="s">
        <v>73</v>
      </c>
      <c r="J466" s="65" t="s">
        <v>5</v>
      </c>
      <c r="K466" s="65" t="s">
        <v>18</v>
      </c>
      <c r="L466" s="65" t="s">
        <v>4</v>
      </c>
    </row>
    <row r="467" spans="1:12" s="61" customFormat="1" ht="80.25" hidden="1" thickBot="1">
      <c r="A467" s="94">
        <v>1</v>
      </c>
      <c r="B467" s="69">
        <v>2</v>
      </c>
      <c r="C467" s="70">
        <v>3</v>
      </c>
      <c r="D467" s="95">
        <v>4</v>
      </c>
      <c r="E467" s="69">
        <v>5</v>
      </c>
      <c r="F467" s="69">
        <v>6</v>
      </c>
      <c r="G467" s="69">
        <v>7</v>
      </c>
      <c r="H467" s="96">
        <v>8</v>
      </c>
      <c r="I467" s="69">
        <v>9</v>
      </c>
      <c r="J467" s="69">
        <v>10</v>
      </c>
      <c r="K467" s="96">
        <v>11</v>
      </c>
      <c r="L467" s="69">
        <v>12</v>
      </c>
    </row>
    <row r="468" spans="1:12" s="61" customFormat="1" ht="80.25" hidden="1" thickBot="1">
      <c r="A468" s="155" t="s">
        <v>6</v>
      </c>
      <c r="B468" s="156"/>
      <c r="C468" s="156"/>
      <c r="D468" s="156"/>
      <c r="E468" s="156"/>
      <c r="F468" s="156"/>
      <c r="G468" s="156"/>
      <c r="H468" s="156"/>
      <c r="I468" s="156"/>
      <c r="J468" s="156"/>
      <c r="K468" s="156"/>
      <c r="L468" s="157"/>
    </row>
    <row r="469" spans="1:12" s="61" customFormat="1" ht="80.25" hidden="1" thickBot="1">
      <c r="A469" s="77">
        <v>22</v>
      </c>
      <c r="B469" s="108" t="s">
        <v>35</v>
      </c>
      <c r="C469" s="75">
        <v>250</v>
      </c>
      <c r="D469" s="81">
        <v>5.95</v>
      </c>
      <c r="E469" s="81">
        <v>2.2</v>
      </c>
      <c r="F469" s="81">
        <v>18.92</v>
      </c>
      <c r="G469" s="89">
        <v>97.78</v>
      </c>
      <c r="H469" s="89">
        <v>0.1</v>
      </c>
      <c r="I469" s="89">
        <v>0.19</v>
      </c>
      <c r="J469" s="105">
        <v>1.13</v>
      </c>
      <c r="K469" s="89">
        <v>178.08</v>
      </c>
      <c r="L469" s="89">
        <v>0.55</v>
      </c>
    </row>
    <row r="470" spans="1:12" s="61" customFormat="1" ht="80.25" hidden="1" thickBot="1">
      <c r="A470" s="77">
        <v>81</v>
      </c>
      <c r="B470" s="79" t="s">
        <v>56</v>
      </c>
      <c r="C470" s="75">
        <v>200</v>
      </c>
      <c r="D470" s="81">
        <v>2.79</v>
      </c>
      <c r="E470" s="81">
        <v>0.04</v>
      </c>
      <c r="F470" s="81">
        <v>19.8</v>
      </c>
      <c r="G470" s="81">
        <v>90.56</v>
      </c>
      <c r="H470" s="100">
        <v>0.03</v>
      </c>
      <c r="I470" s="100">
        <v>0.07</v>
      </c>
      <c r="J470" s="100">
        <v>1</v>
      </c>
      <c r="K470" s="81">
        <v>113.8</v>
      </c>
      <c r="L470" s="81">
        <v>0.14</v>
      </c>
    </row>
    <row r="471" spans="1:12" s="61" customFormat="1" ht="80.25" hidden="1" thickBot="1">
      <c r="A471" s="77">
        <v>104</v>
      </c>
      <c r="B471" s="79" t="s">
        <v>86</v>
      </c>
      <c r="C471" s="80" t="s">
        <v>87</v>
      </c>
      <c r="D471" s="81">
        <v>1.24</v>
      </c>
      <c r="E471" s="81">
        <v>3.91</v>
      </c>
      <c r="F471" s="81">
        <v>20.3</v>
      </c>
      <c r="G471" s="81">
        <v>121.36</v>
      </c>
      <c r="H471" s="81">
        <v>0.02</v>
      </c>
      <c r="I471" s="81">
        <v>0.01</v>
      </c>
      <c r="J471" s="81">
        <v>0.03</v>
      </c>
      <c r="K471" s="81">
        <v>6</v>
      </c>
      <c r="L471" s="81">
        <v>0.37</v>
      </c>
    </row>
    <row r="472" spans="1:12" s="61" customFormat="1" ht="80.25" hidden="1" thickBot="1">
      <c r="A472" s="77"/>
      <c r="B472" s="79" t="s">
        <v>7</v>
      </c>
      <c r="C472" s="89"/>
      <c r="D472" s="81">
        <f aca="true" t="shared" si="63" ref="D472:L472">SUM(D469:D471)</f>
        <v>9.98</v>
      </c>
      <c r="E472" s="81">
        <f t="shared" si="63"/>
        <v>6.15</v>
      </c>
      <c r="F472" s="81">
        <f t="shared" si="63"/>
        <v>59.019999999999996</v>
      </c>
      <c r="G472" s="81">
        <f t="shared" si="63"/>
        <v>309.7</v>
      </c>
      <c r="H472" s="81">
        <f t="shared" si="63"/>
        <v>0.15</v>
      </c>
      <c r="I472" s="81">
        <f t="shared" si="63"/>
        <v>0.27</v>
      </c>
      <c r="J472" s="81">
        <f t="shared" si="63"/>
        <v>2.1599999999999997</v>
      </c>
      <c r="K472" s="81">
        <f t="shared" si="63"/>
        <v>297.88</v>
      </c>
      <c r="L472" s="81">
        <f t="shared" si="63"/>
        <v>1.06</v>
      </c>
    </row>
    <row r="473" spans="1:12" s="61" customFormat="1" ht="80.25" hidden="1" thickBot="1">
      <c r="A473" s="164" t="s">
        <v>24</v>
      </c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6"/>
    </row>
    <row r="474" spans="1:12" s="61" customFormat="1" ht="159.75" hidden="1" thickBot="1">
      <c r="A474" s="84" t="s">
        <v>107</v>
      </c>
      <c r="B474" s="112" t="s">
        <v>108</v>
      </c>
      <c r="C474" s="103" t="s">
        <v>29</v>
      </c>
      <c r="D474" s="81">
        <v>0.57</v>
      </c>
      <c r="E474" s="81" t="s">
        <v>91</v>
      </c>
      <c r="F474" s="81">
        <v>2.37</v>
      </c>
      <c r="G474" s="81">
        <v>12.57</v>
      </c>
      <c r="H474" s="81">
        <v>0.04</v>
      </c>
      <c r="I474" s="81">
        <v>0.01</v>
      </c>
      <c r="J474" s="81">
        <v>2.5</v>
      </c>
      <c r="K474" s="81">
        <v>7</v>
      </c>
      <c r="L474" s="81">
        <v>0.75</v>
      </c>
    </row>
    <row r="475" spans="1:12" s="61" customFormat="1" ht="159.75" hidden="1" thickBot="1">
      <c r="A475" s="77">
        <v>21</v>
      </c>
      <c r="B475" s="79" t="s">
        <v>96</v>
      </c>
      <c r="C475" s="80" t="s">
        <v>50</v>
      </c>
      <c r="D475" s="81">
        <v>2.09</v>
      </c>
      <c r="E475" s="81">
        <v>5.69</v>
      </c>
      <c r="F475" s="81">
        <v>7.17</v>
      </c>
      <c r="G475" s="81">
        <v>88.28</v>
      </c>
      <c r="H475" s="81">
        <v>0.02</v>
      </c>
      <c r="I475" s="81">
        <v>0.04</v>
      </c>
      <c r="J475" s="81">
        <v>8.33</v>
      </c>
      <c r="K475" s="81">
        <v>30.25</v>
      </c>
      <c r="L475" s="81">
        <v>0.73</v>
      </c>
    </row>
    <row r="476" spans="1:12" s="61" customFormat="1" ht="80.25" hidden="1" thickBot="1">
      <c r="A476" s="77">
        <v>54</v>
      </c>
      <c r="B476" s="79" t="s">
        <v>97</v>
      </c>
      <c r="C476" s="80" t="s">
        <v>69</v>
      </c>
      <c r="D476" s="81">
        <v>6.18</v>
      </c>
      <c r="E476" s="81">
        <v>16.04</v>
      </c>
      <c r="F476" s="81">
        <v>4.61</v>
      </c>
      <c r="G476" s="81">
        <v>187.54</v>
      </c>
      <c r="H476" s="81">
        <v>0.01</v>
      </c>
      <c r="I476" s="81">
        <v>0.05</v>
      </c>
      <c r="J476" s="81">
        <v>0</v>
      </c>
      <c r="K476" s="81">
        <v>18</v>
      </c>
      <c r="L476" s="81">
        <v>0.88</v>
      </c>
    </row>
    <row r="477" spans="1:12" s="61" customFormat="1" ht="159.75" hidden="1" thickBot="1">
      <c r="A477" s="84">
        <v>62</v>
      </c>
      <c r="B477" s="79" t="s">
        <v>46</v>
      </c>
      <c r="C477" s="75">
        <v>150</v>
      </c>
      <c r="D477" s="81">
        <v>5</v>
      </c>
      <c r="E477" s="81">
        <v>5.9</v>
      </c>
      <c r="F477" s="81">
        <v>29.01</v>
      </c>
      <c r="G477" s="81">
        <v>189.08</v>
      </c>
      <c r="H477" s="81">
        <v>0.04</v>
      </c>
      <c r="I477" s="81">
        <v>0.015</v>
      </c>
      <c r="J477" s="81">
        <v>2.89</v>
      </c>
      <c r="K477" s="81">
        <v>11.26</v>
      </c>
      <c r="L477" s="81">
        <v>0.86</v>
      </c>
    </row>
    <row r="478" spans="1:12" s="61" customFormat="1" ht="159.75" hidden="1" thickBot="1">
      <c r="A478" s="77">
        <v>105</v>
      </c>
      <c r="B478" s="79" t="s">
        <v>57</v>
      </c>
      <c r="C478" s="75">
        <v>200</v>
      </c>
      <c r="D478" s="81">
        <v>0</v>
      </c>
      <c r="E478" s="81">
        <v>0</v>
      </c>
      <c r="F478" s="81">
        <v>18.4</v>
      </c>
      <c r="G478" s="81">
        <v>73.6</v>
      </c>
      <c r="H478" s="81">
        <v>0.06</v>
      </c>
      <c r="I478" s="81">
        <v>0.06</v>
      </c>
      <c r="J478" s="81">
        <v>30</v>
      </c>
      <c r="K478" s="81">
        <v>0</v>
      </c>
      <c r="L478" s="81">
        <v>0</v>
      </c>
    </row>
    <row r="479" spans="1:12" s="61" customFormat="1" ht="159.75" hidden="1" thickBot="1">
      <c r="A479" s="77" t="s">
        <v>27</v>
      </c>
      <c r="B479" s="79" t="s">
        <v>43</v>
      </c>
      <c r="C479" s="75">
        <v>34</v>
      </c>
      <c r="D479" s="81">
        <v>2.4</v>
      </c>
      <c r="E479" s="81">
        <v>0.3</v>
      </c>
      <c r="F479" s="81">
        <v>14.46</v>
      </c>
      <c r="G479" s="81">
        <v>70.8</v>
      </c>
      <c r="H479" s="81">
        <v>0.05</v>
      </c>
      <c r="I479" s="81">
        <v>0.02</v>
      </c>
      <c r="J479" s="81">
        <v>0</v>
      </c>
      <c r="K479" s="81">
        <v>7.2</v>
      </c>
      <c r="L479" s="81">
        <v>0.6</v>
      </c>
    </row>
    <row r="480" spans="1:12" s="61" customFormat="1" ht="159.75" hidden="1" thickBot="1">
      <c r="A480" s="77" t="s">
        <v>27</v>
      </c>
      <c r="B480" s="79" t="s">
        <v>47</v>
      </c>
      <c r="C480" s="75">
        <v>50</v>
      </c>
      <c r="D480" s="81">
        <v>2.75</v>
      </c>
      <c r="E480" s="81">
        <v>0.5</v>
      </c>
      <c r="F480" s="81">
        <v>17</v>
      </c>
      <c r="G480" s="81">
        <v>85</v>
      </c>
      <c r="H480" s="81">
        <v>0.09</v>
      </c>
      <c r="I480" s="81">
        <v>0.06</v>
      </c>
      <c r="J480" s="81">
        <v>0</v>
      </c>
      <c r="K480" s="81">
        <v>10.5</v>
      </c>
      <c r="L480" s="81">
        <v>1.8</v>
      </c>
    </row>
    <row r="481" spans="1:12" s="61" customFormat="1" ht="80.25" hidden="1" thickBot="1">
      <c r="A481" s="77"/>
      <c r="B481" s="79" t="s">
        <v>22</v>
      </c>
      <c r="C481" s="80"/>
      <c r="D481" s="81">
        <f aca="true" t="shared" si="64" ref="D481:L481">SUM(D475:D480)</f>
        <v>18.42</v>
      </c>
      <c r="E481" s="81">
        <f t="shared" si="64"/>
        <v>28.430000000000003</v>
      </c>
      <c r="F481" s="81">
        <f t="shared" si="64"/>
        <v>90.65</v>
      </c>
      <c r="G481" s="81">
        <f t="shared" si="64"/>
        <v>694.3</v>
      </c>
      <c r="H481" s="81">
        <f t="shared" si="64"/>
        <v>0.27</v>
      </c>
      <c r="I481" s="81">
        <f t="shared" si="64"/>
        <v>0.24499999999999997</v>
      </c>
      <c r="J481" s="81">
        <f t="shared" si="64"/>
        <v>41.22</v>
      </c>
      <c r="K481" s="81">
        <f t="shared" si="64"/>
        <v>77.21</v>
      </c>
      <c r="L481" s="81">
        <f t="shared" si="64"/>
        <v>4.87</v>
      </c>
    </row>
    <row r="482" spans="1:12" s="61" customFormat="1" ht="93.75" hidden="1" thickBot="1">
      <c r="A482" s="77"/>
      <c r="B482" s="79"/>
      <c r="C482" s="80"/>
      <c r="D482" s="64" t="s">
        <v>0</v>
      </c>
      <c r="E482" s="65" t="s">
        <v>1</v>
      </c>
      <c r="F482" s="65" t="s">
        <v>2</v>
      </c>
      <c r="G482" s="86" t="s">
        <v>3</v>
      </c>
      <c r="H482" s="66" t="s">
        <v>72</v>
      </c>
      <c r="I482" s="66" t="s">
        <v>73</v>
      </c>
      <c r="J482" s="65" t="s">
        <v>5</v>
      </c>
      <c r="K482" s="65" t="s">
        <v>18</v>
      </c>
      <c r="L482" s="65" t="s">
        <v>4</v>
      </c>
    </row>
    <row r="483" spans="1:12" s="61" customFormat="1" ht="80.25" hidden="1" thickBot="1">
      <c r="A483" s="77"/>
      <c r="B483" s="87" t="s">
        <v>10</v>
      </c>
      <c r="C483" s="80"/>
      <c r="D483" s="81" t="e">
        <f>SUM(D472+#REF!+D481+#REF!+#REF!)</f>
        <v>#REF!</v>
      </c>
      <c r="E483" s="81" t="e">
        <f>SUM(E472+#REF!+E481+#REF!+#REF!)</f>
        <v>#REF!</v>
      </c>
      <c r="F483" s="81" t="e">
        <f>SUM(F472+#REF!+F481+#REF!+#REF!)</f>
        <v>#REF!</v>
      </c>
      <c r="G483" s="81" t="e">
        <f>SUM(G472+#REF!+G481+#REF!+#REF!)</f>
        <v>#REF!</v>
      </c>
      <c r="H483" s="81" t="e">
        <f>SUM(H472+#REF!+H481+#REF!+#REF!)</f>
        <v>#REF!</v>
      </c>
      <c r="I483" s="81" t="e">
        <f>SUM(I472+#REF!+I481+#REF!+#REF!)</f>
        <v>#REF!</v>
      </c>
      <c r="J483" s="81" t="e">
        <f>SUM(J472+#REF!+J481+#REF!+#REF!)</f>
        <v>#REF!</v>
      </c>
      <c r="K483" s="81" t="e">
        <f>SUM(K472+#REF!+K481+#REF!+#REF!)</f>
        <v>#REF!</v>
      </c>
      <c r="L483" s="81" t="e">
        <f>SUM(L472+#REF!+L481+#REF!+#REF!)</f>
        <v>#REF!</v>
      </c>
    </row>
    <row r="484" spans="1:12" s="61" customFormat="1" ht="80.25" hidden="1" thickBot="1">
      <c r="A484" s="77"/>
      <c r="B484" s="87" t="s">
        <v>11</v>
      </c>
      <c r="C484" s="80"/>
      <c r="D484" s="81">
        <v>54</v>
      </c>
      <c r="E484" s="81">
        <v>60</v>
      </c>
      <c r="F484" s="81">
        <v>261</v>
      </c>
      <c r="G484" s="81">
        <v>1800</v>
      </c>
      <c r="H484" s="81">
        <v>0.9</v>
      </c>
      <c r="I484" s="81">
        <v>1</v>
      </c>
      <c r="J484" s="81">
        <v>50</v>
      </c>
      <c r="K484" s="81">
        <v>900</v>
      </c>
      <c r="L484" s="81">
        <v>10</v>
      </c>
    </row>
    <row r="485" spans="1:12" s="61" customFormat="1" ht="158.25" hidden="1" thickBot="1">
      <c r="A485" s="68"/>
      <c r="B485" s="88" t="s">
        <v>12</v>
      </c>
      <c r="C485" s="65"/>
      <c r="D485" s="89" t="e">
        <f aca="true" t="shared" si="65" ref="D485:L485">D483*100/D484</f>
        <v>#REF!</v>
      </c>
      <c r="E485" s="89" t="e">
        <f t="shared" si="65"/>
        <v>#REF!</v>
      </c>
      <c r="F485" s="89" t="e">
        <f t="shared" si="65"/>
        <v>#REF!</v>
      </c>
      <c r="G485" s="89" t="e">
        <f t="shared" si="65"/>
        <v>#REF!</v>
      </c>
      <c r="H485" s="89" t="e">
        <f t="shared" si="65"/>
        <v>#REF!</v>
      </c>
      <c r="I485" s="89" t="e">
        <f t="shared" si="65"/>
        <v>#REF!</v>
      </c>
      <c r="J485" s="89" t="e">
        <f t="shared" si="65"/>
        <v>#REF!</v>
      </c>
      <c r="K485" s="89" t="e">
        <f t="shared" si="65"/>
        <v>#REF!</v>
      </c>
      <c r="L485" s="89" t="e">
        <f t="shared" si="65"/>
        <v>#REF!</v>
      </c>
    </row>
    <row r="486" spans="1:12" s="61" customFormat="1" ht="79.5" hidden="1">
      <c r="A486" s="60"/>
      <c r="B486" s="90"/>
      <c r="C486" s="91"/>
      <c r="D486" s="63"/>
      <c r="E486" s="63"/>
      <c r="F486" s="63"/>
      <c r="G486" s="63"/>
      <c r="H486" s="63"/>
      <c r="I486" s="63"/>
      <c r="J486" s="63"/>
      <c r="K486" s="63"/>
      <c r="L486" s="63"/>
    </row>
    <row r="487" spans="1:12" s="61" customFormat="1" ht="80.25" hidden="1" thickBot="1">
      <c r="A487" s="60"/>
      <c r="B487" s="61" t="s">
        <v>54</v>
      </c>
      <c r="E487" s="63"/>
      <c r="F487" s="63"/>
      <c r="G487" s="63"/>
      <c r="H487" s="63"/>
      <c r="I487" s="63"/>
      <c r="J487" s="63"/>
      <c r="K487" s="63"/>
      <c r="L487" s="63"/>
    </row>
    <row r="488" spans="1:12" s="61" customFormat="1" ht="80.25" hidden="1" thickBot="1">
      <c r="A488" s="155" t="s">
        <v>51</v>
      </c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7"/>
    </row>
    <row r="489" spans="1:12" s="61" customFormat="1" ht="80.25" hidden="1" thickBot="1">
      <c r="A489" s="178"/>
      <c r="B489" s="179"/>
      <c r="C489" s="180"/>
      <c r="D489" s="176" t="s">
        <v>15</v>
      </c>
      <c r="E489" s="173"/>
      <c r="F489" s="177"/>
      <c r="G489" s="160" t="s">
        <v>41</v>
      </c>
      <c r="H489" s="176" t="s">
        <v>16</v>
      </c>
      <c r="I489" s="173"/>
      <c r="J489" s="177"/>
      <c r="K489" s="176" t="s">
        <v>17</v>
      </c>
      <c r="L489" s="177"/>
    </row>
    <row r="490" spans="1:12" s="61" customFormat="1" ht="93.75" hidden="1" thickBot="1">
      <c r="A490" s="172"/>
      <c r="B490" s="173"/>
      <c r="C490" s="175"/>
      <c r="D490" s="64" t="s">
        <v>0</v>
      </c>
      <c r="E490" s="65" t="s">
        <v>1</v>
      </c>
      <c r="F490" s="65" t="s">
        <v>2</v>
      </c>
      <c r="G490" s="161"/>
      <c r="H490" s="66" t="s">
        <v>72</v>
      </c>
      <c r="I490" s="114" t="s">
        <v>73</v>
      </c>
      <c r="J490" s="65" t="s">
        <v>5</v>
      </c>
      <c r="K490" s="65" t="s">
        <v>18</v>
      </c>
      <c r="L490" s="65" t="s">
        <v>4</v>
      </c>
    </row>
    <row r="491" spans="1:12" s="61" customFormat="1" ht="80.25" hidden="1" thickBot="1">
      <c r="A491" s="168" t="s">
        <v>60</v>
      </c>
      <c r="B491" s="169"/>
      <c r="C491" s="170"/>
      <c r="D491" s="76" t="e">
        <f>D364+D394+D424+D453+D483+#REF!+#REF!+#REF!+#REF!+#REF!+#REF!+#REF!+#REF!+#REF!+#REF!+#REF!+#REF!+#REF!+#REF!+#REF!</f>
        <v>#REF!</v>
      </c>
      <c r="E491" s="76" t="e">
        <f>E364+E394+E424+E453+E483+#REF!+#REF!+#REF!+#REF!+#REF!+#REF!+#REF!+#REF!+#REF!+#REF!+#REF!+#REF!+#REF!+#REF!+#REF!</f>
        <v>#REF!</v>
      </c>
      <c r="F491" s="76" t="e">
        <f>F364+F394+F424+F453+F483+#REF!+#REF!+#REF!+#REF!+#REF!+#REF!+#REF!+#REF!+#REF!+#REF!+#REF!+#REF!+#REF!+#REF!+#REF!</f>
        <v>#REF!</v>
      </c>
      <c r="G491" s="76" t="e">
        <f>G364+G394+G424+G453+G483+#REF!+#REF!+#REF!+#REF!+#REF!+#REF!+#REF!+#REF!+#REF!+#REF!+#REF!+#REF!+#REF!+#REF!+#REF!</f>
        <v>#REF!</v>
      </c>
      <c r="H491" s="76" t="e">
        <f>H364+H394+H424+H453+H483+#REF!+#REF!+#REF!+#REF!+#REF!+#REF!+#REF!+#REF!+#REF!+#REF!+#REF!+#REF!+#REF!+#REF!+#REF!</f>
        <v>#REF!</v>
      </c>
      <c r="I491" s="76" t="e">
        <f>I364+I394+I424+I453+I483+#REF!+#REF!+#REF!+#REF!+#REF!+#REF!+#REF!+#REF!+#REF!+#REF!+#REF!+#REF!+#REF!+#REF!+#REF!</f>
        <v>#REF!</v>
      </c>
      <c r="J491" s="76" t="e">
        <f>J364+J394+J424+J453+J483+#REF!+#REF!+#REF!+#REF!+#REF!+#REF!+#REF!+#REF!+#REF!+#REF!+#REF!+#REF!+#REF!+#REF!+#REF!</f>
        <v>#REF!</v>
      </c>
      <c r="K491" s="76" t="e">
        <f>K364+K394+K424+K453+K483+#REF!+#REF!+#REF!+#REF!+#REF!+#REF!+#REF!+#REF!+#REF!+#REF!+#REF!+#REF!+#REF!+#REF!+#REF!</f>
        <v>#REF!</v>
      </c>
      <c r="L491" s="76" t="e">
        <f>L364+L394+L424+L453+L483+#REF!+#REF!+#REF!+#REF!+#REF!+#REF!+#REF!+#REF!+#REF!+#REF!+#REF!+#REF!+#REF!+#REF!+#REF!</f>
        <v>#REF!</v>
      </c>
    </row>
    <row r="492" spans="1:12" s="61" customFormat="1" ht="80.25" hidden="1" thickBot="1">
      <c r="A492" s="168" t="s">
        <v>28</v>
      </c>
      <c r="B492" s="169"/>
      <c r="C492" s="170"/>
      <c r="D492" s="81" t="e">
        <f>D491/20</f>
        <v>#REF!</v>
      </c>
      <c r="E492" s="81" t="e">
        <f aca="true" t="shared" si="66" ref="E492:L492">E491/20</f>
        <v>#REF!</v>
      </c>
      <c r="F492" s="81" t="e">
        <f t="shared" si="66"/>
        <v>#REF!</v>
      </c>
      <c r="G492" s="81" t="e">
        <f t="shared" si="66"/>
        <v>#REF!</v>
      </c>
      <c r="H492" s="81" t="e">
        <f t="shared" si="66"/>
        <v>#REF!</v>
      </c>
      <c r="I492" s="81" t="e">
        <f t="shared" si="66"/>
        <v>#REF!</v>
      </c>
      <c r="J492" s="81" t="e">
        <f t="shared" si="66"/>
        <v>#REF!</v>
      </c>
      <c r="K492" s="81" t="e">
        <f t="shared" si="66"/>
        <v>#REF!</v>
      </c>
      <c r="L492" s="81" t="e">
        <f t="shared" si="66"/>
        <v>#REF!</v>
      </c>
    </row>
    <row r="493" spans="1:12" s="61" customFormat="1" ht="80.25" hidden="1" thickBot="1">
      <c r="A493" s="168" t="s">
        <v>11</v>
      </c>
      <c r="B493" s="169"/>
      <c r="C493" s="170"/>
      <c r="D493" s="81">
        <v>54</v>
      </c>
      <c r="E493" s="81">
        <v>60</v>
      </c>
      <c r="F493" s="81">
        <v>261</v>
      </c>
      <c r="G493" s="81">
        <v>1800</v>
      </c>
      <c r="H493" s="81">
        <v>0.9</v>
      </c>
      <c r="I493" s="81">
        <v>1</v>
      </c>
      <c r="J493" s="81">
        <v>50</v>
      </c>
      <c r="K493" s="81">
        <v>900</v>
      </c>
      <c r="L493" s="81">
        <v>10</v>
      </c>
    </row>
    <row r="494" spans="1:12" s="61" customFormat="1" ht="80.25" hidden="1" thickBot="1">
      <c r="A494" s="168" t="s">
        <v>12</v>
      </c>
      <c r="B494" s="169"/>
      <c r="C494" s="170"/>
      <c r="D494" s="81" t="e">
        <f>D492*100/D493</f>
        <v>#REF!</v>
      </c>
      <c r="E494" s="81" t="e">
        <f aca="true" t="shared" si="67" ref="E494:L494">E492*100/E493</f>
        <v>#REF!</v>
      </c>
      <c r="F494" s="81" t="e">
        <f t="shared" si="67"/>
        <v>#REF!</v>
      </c>
      <c r="G494" s="81" t="e">
        <f t="shared" si="67"/>
        <v>#REF!</v>
      </c>
      <c r="H494" s="81" t="e">
        <f t="shared" si="67"/>
        <v>#REF!</v>
      </c>
      <c r="I494" s="81" t="e">
        <f t="shared" si="67"/>
        <v>#REF!</v>
      </c>
      <c r="J494" s="81" t="e">
        <f t="shared" si="67"/>
        <v>#REF!</v>
      </c>
      <c r="K494" s="81" t="e">
        <f t="shared" si="67"/>
        <v>#REF!</v>
      </c>
      <c r="L494" s="81" t="e">
        <f t="shared" si="67"/>
        <v>#REF!</v>
      </c>
    </row>
    <row r="495" spans="1:12" s="61" customFormat="1" ht="80.25" hidden="1" thickBot="1">
      <c r="A495" s="168" t="s">
        <v>75</v>
      </c>
      <c r="B495" s="169"/>
      <c r="C495" s="170"/>
      <c r="D495" s="81" t="e">
        <f>D494-100</f>
        <v>#REF!</v>
      </c>
      <c r="E495" s="81" t="e">
        <f aca="true" t="shared" si="68" ref="E495:L495">E494-100</f>
        <v>#REF!</v>
      </c>
      <c r="F495" s="81" t="e">
        <f t="shared" si="68"/>
        <v>#REF!</v>
      </c>
      <c r="G495" s="81" t="e">
        <f t="shared" si="68"/>
        <v>#REF!</v>
      </c>
      <c r="H495" s="81" t="e">
        <f t="shared" si="68"/>
        <v>#REF!</v>
      </c>
      <c r="I495" s="81" t="e">
        <f t="shared" si="68"/>
        <v>#REF!</v>
      </c>
      <c r="J495" s="81" t="e">
        <f t="shared" si="68"/>
        <v>#REF!</v>
      </c>
      <c r="K495" s="81" t="e">
        <f t="shared" si="68"/>
        <v>#REF!</v>
      </c>
      <c r="L495" s="81" t="e">
        <f t="shared" si="68"/>
        <v>#REF!</v>
      </c>
    </row>
    <row r="496" spans="1:12" s="61" customFormat="1" ht="79.5" hidden="1">
      <c r="A496" s="90"/>
      <c r="B496" s="90"/>
      <c r="C496" s="90"/>
      <c r="D496" s="63"/>
      <c r="E496" s="63"/>
      <c r="F496" s="63"/>
      <c r="G496" s="63"/>
      <c r="H496" s="63"/>
      <c r="I496" s="63"/>
      <c r="J496" s="63"/>
      <c r="K496" s="63"/>
      <c r="L496" s="63"/>
    </row>
    <row r="497" s="61" customFormat="1" ht="79.5" hidden="1"/>
    <row r="498" s="61" customFormat="1" ht="79.5" hidden="1">
      <c r="B498" s="61" t="s">
        <v>76</v>
      </c>
    </row>
    <row r="499" s="61" customFormat="1" ht="79.5" hidden="1">
      <c r="B499" s="61" t="s">
        <v>55</v>
      </c>
    </row>
    <row r="500" s="61" customFormat="1" ht="79.5" hidden="1">
      <c r="B500" s="61" t="s">
        <v>49</v>
      </c>
    </row>
    <row r="501" spans="1:3" s="61" customFormat="1" ht="79.5" hidden="1">
      <c r="A501" s="111"/>
      <c r="C501" s="62"/>
    </row>
    <row r="502" spans="1:3" s="61" customFormat="1" ht="79.5" hidden="1">
      <c r="A502" s="111"/>
      <c r="C502" s="62"/>
    </row>
    <row r="503" ht="79.5" hidden="1"/>
    <row r="504" ht="79.5" hidden="1"/>
    <row r="505" ht="79.5" hidden="1"/>
    <row r="506" ht="79.5" hidden="1"/>
    <row r="507" ht="79.5" hidden="1"/>
  </sheetData>
  <sheetProtection/>
  <mergeCells count="229">
    <mergeCell ref="A191:L191"/>
    <mergeCell ref="A57:L57"/>
    <mergeCell ref="A90:L90"/>
    <mergeCell ref="A123:L123"/>
    <mergeCell ref="A156:L156"/>
    <mergeCell ref="H171:J171"/>
    <mergeCell ref="A141:L141"/>
    <mergeCell ref="A146:L146"/>
    <mergeCell ref="A167:L167"/>
    <mergeCell ref="A168:L168"/>
    <mergeCell ref="A288:L288"/>
    <mergeCell ref="K271:L271"/>
    <mergeCell ref="A280:L280"/>
    <mergeCell ref="G239:G240"/>
    <mergeCell ref="H239:J239"/>
    <mergeCell ref="A268:L268"/>
    <mergeCell ref="A269:L269"/>
    <mergeCell ref="A248:L248"/>
    <mergeCell ref="A271:A272"/>
    <mergeCell ref="A270:L270"/>
    <mergeCell ref="A322:L322"/>
    <mergeCell ref="A337:C337"/>
    <mergeCell ref="A338:C338"/>
    <mergeCell ref="A224:L224"/>
    <mergeCell ref="A256:L256"/>
    <mergeCell ref="G333:G334"/>
    <mergeCell ref="H333:J333"/>
    <mergeCell ref="K333:L333"/>
    <mergeCell ref="B303:B304"/>
    <mergeCell ref="C303:C304"/>
    <mergeCell ref="H303:J303"/>
    <mergeCell ref="A306:L306"/>
    <mergeCell ref="A313:L313"/>
    <mergeCell ref="B239:B240"/>
    <mergeCell ref="C239:C240"/>
    <mergeCell ref="D239:F239"/>
    <mergeCell ref="K303:L303"/>
    <mergeCell ref="H271:J271"/>
    <mergeCell ref="A242:L242"/>
    <mergeCell ref="A267:L267"/>
    <mergeCell ref="B271:B272"/>
    <mergeCell ref="C271:C272"/>
    <mergeCell ref="A209:L209"/>
    <mergeCell ref="A216:L216"/>
    <mergeCell ref="A235:L235"/>
    <mergeCell ref="A236:L236"/>
    <mergeCell ref="A237:L237"/>
    <mergeCell ref="A238:L238"/>
    <mergeCell ref="K239:L239"/>
    <mergeCell ref="A239:A240"/>
    <mergeCell ref="A205:L205"/>
    <mergeCell ref="A206:A207"/>
    <mergeCell ref="B206:B207"/>
    <mergeCell ref="C206:C207"/>
    <mergeCell ref="D206:F206"/>
    <mergeCell ref="G206:G207"/>
    <mergeCell ref="H206:J206"/>
    <mergeCell ref="K206:L206"/>
    <mergeCell ref="A204:L204"/>
    <mergeCell ref="A171:A172"/>
    <mergeCell ref="B171:B172"/>
    <mergeCell ref="C171:C172"/>
    <mergeCell ref="D171:F171"/>
    <mergeCell ref="A174:L174"/>
    <mergeCell ref="A182:L182"/>
    <mergeCell ref="A202:L202"/>
    <mergeCell ref="A203:L203"/>
    <mergeCell ref="G171:G172"/>
    <mergeCell ref="A169:L169"/>
    <mergeCell ref="A170:L170"/>
    <mergeCell ref="K171:L171"/>
    <mergeCell ref="A137:L137"/>
    <mergeCell ref="A138:A139"/>
    <mergeCell ref="B138:B139"/>
    <mergeCell ref="C138:C139"/>
    <mergeCell ref="D138:F138"/>
    <mergeCell ref="G138:G139"/>
    <mergeCell ref="H138:J138"/>
    <mergeCell ref="K138:L138"/>
    <mergeCell ref="A136:L136"/>
    <mergeCell ref="A105:A106"/>
    <mergeCell ref="B105:B106"/>
    <mergeCell ref="C105:C106"/>
    <mergeCell ref="D105:F105"/>
    <mergeCell ref="A108:L108"/>
    <mergeCell ref="A114:L114"/>
    <mergeCell ref="A134:L134"/>
    <mergeCell ref="A135:L135"/>
    <mergeCell ref="G105:G106"/>
    <mergeCell ref="H105:J105"/>
    <mergeCell ref="A75:L75"/>
    <mergeCell ref="A81:L81"/>
    <mergeCell ref="A101:L101"/>
    <mergeCell ref="A102:L102"/>
    <mergeCell ref="A103:L103"/>
    <mergeCell ref="A104:L104"/>
    <mergeCell ref="K105:L105"/>
    <mergeCell ref="A71:L71"/>
    <mergeCell ref="A72:A73"/>
    <mergeCell ref="B72:B73"/>
    <mergeCell ref="C72:C73"/>
    <mergeCell ref="D72:F72"/>
    <mergeCell ref="G72:G73"/>
    <mergeCell ref="H72:J72"/>
    <mergeCell ref="K72:L72"/>
    <mergeCell ref="A70:L70"/>
    <mergeCell ref="A39:A40"/>
    <mergeCell ref="B39:B40"/>
    <mergeCell ref="C39:C40"/>
    <mergeCell ref="D39:F39"/>
    <mergeCell ref="A42:L42"/>
    <mergeCell ref="A48:L48"/>
    <mergeCell ref="A68:L68"/>
    <mergeCell ref="A69:L69"/>
    <mergeCell ref="G39:G40"/>
    <mergeCell ref="H39:J39"/>
    <mergeCell ref="A9:L9"/>
    <mergeCell ref="A15:L15"/>
    <mergeCell ref="A35:L35"/>
    <mergeCell ref="A36:L36"/>
    <mergeCell ref="A37:L37"/>
    <mergeCell ref="A38:L38"/>
    <mergeCell ref="K39:L39"/>
    <mergeCell ref="A24:L24"/>
    <mergeCell ref="A2:L2"/>
    <mergeCell ref="A3:L3"/>
    <mergeCell ref="A4:L4"/>
    <mergeCell ref="A6:A7"/>
    <mergeCell ref="B6:B7"/>
    <mergeCell ref="C6:C7"/>
    <mergeCell ref="D6:F6"/>
    <mergeCell ref="G6:G7"/>
    <mergeCell ref="H6:J6"/>
    <mergeCell ref="K6:L6"/>
    <mergeCell ref="A495:C495"/>
    <mergeCell ref="A491:C491"/>
    <mergeCell ref="A489:A490"/>
    <mergeCell ref="B489:B490"/>
    <mergeCell ref="C489:C490"/>
    <mergeCell ref="A492:C492"/>
    <mergeCell ref="A493:C493"/>
    <mergeCell ref="A348:L348"/>
    <mergeCell ref="A494:C494"/>
    <mergeCell ref="A402:L402"/>
    <mergeCell ref="G489:G490"/>
    <mergeCell ref="H489:J489"/>
    <mergeCell ref="A488:L488"/>
    <mergeCell ref="K489:L489"/>
    <mergeCell ref="D489:F489"/>
    <mergeCell ref="H376:J376"/>
    <mergeCell ref="B376:B377"/>
    <mergeCell ref="A468:L468"/>
    <mergeCell ref="A433:L433"/>
    <mergeCell ref="A404:L404"/>
    <mergeCell ref="A405:L405"/>
    <mergeCell ref="K436:L436"/>
    <mergeCell ref="A462:L462"/>
    <mergeCell ref="A436:A437"/>
    <mergeCell ref="A461:L461"/>
    <mergeCell ref="A464:L464"/>
    <mergeCell ref="A409:L409"/>
    <mergeCell ref="A375:L375"/>
    <mergeCell ref="A384:L384"/>
    <mergeCell ref="D376:F376"/>
    <mergeCell ref="K376:L376"/>
    <mergeCell ref="A376:A377"/>
    <mergeCell ref="G376:G377"/>
    <mergeCell ref="C376:C377"/>
    <mergeCell ref="A379:L379"/>
    <mergeCell ref="A432:L432"/>
    <mergeCell ref="G436:G437"/>
    <mergeCell ref="A439:L439"/>
    <mergeCell ref="A435:L435"/>
    <mergeCell ref="H465:J465"/>
    <mergeCell ref="A465:A466"/>
    <mergeCell ref="B465:B466"/>
    <mergeCell ref="C465:C466"/>
    <mergeCell ref="D465:F465"/>
    <mergeCell ref="A463:L463"/>
    <mergeCell ref="K465:L465"/>
    <mergeCell ref="C345:C346"/>
    <mergeCell ref="A339:C339"/>
    <mergeCell ref="A332:L332"/>
    <mergeCell ref="A333:A334"/>
    <mergeCell ref="B333:B334"/>
    <mergeCell ref="C333:C334"/>
    <mergeCell ref="D333:F333"/>
    <mergeCell ref="A336:C336"/>
    <mergeCell ref="K345:L345"/>
    <mergeCell ref="B345:B346"/>
    <mergeCell ref="A301:L301"/>
    <mergeCell ref="A302:L302"/>
    <mergeCell ref="D271:F271"/>
    <mergeCell ref="G271:G272"/>
    <mergeCell ref="A335:C335"/>
    <mergeCell ref="A303:A304"/>
    <mergeCell ref="A300:L300"/>
    <mergeCell ref="A299:L299"/>
    <mergeCell ref="D303:F303"/>
    <mergeCell ref="G303:G304"/>
    <mergeCell ref="A473:L473"/>
    <mergeCell ref="B436:B437"/>
    <mergeCell ref="A444:L444"/>
    <mergeCell ref="A374:L374"/>
    <mergeCell ref="A414:L414"/>
    <mergeCell ref="C406:C407"/>
    <mergeCell ref="K406:L406"/>
    <mergeCell ref="A403:L403"/>
    <mergeCell ref="G465:G466"/>
    <mergeCell ref="A372:L372"/>
    <mergeCell ref="A373:L373"/>
    <mergeCell ref="A343:L343"/>
    <mergeCell ref="A274:L274"/>
    <mergeCell ref="D345:F345"/>
    <mergeCell ref="A345:A346"/>
    <mergeCell ref="A353:L353"/>
    <mergeCell ref="G345:G346"/>
    <mergeCell ref="A341:L341"/>
    <mergeCell ref="H345:J345"/>
    <mergeCell ref="A342:L342"/>
    <mergeCell ref="A406:A407"/>
    <mergeCell ref="D406:F406"/>
    <mergeCell ref="H436:J436"/>
    <mergeCell ref="C436:C437"/>
    <mergeCell ref="G406:G407"/>
    <mergeCell ref="H406:J406"/>
    <mergeCell ref="B406:B407"/>
    <mergeCell ref="D436:F436"/>
    <mergeCell ref="A434:L4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148_14</cp:lastModifiedBy>
  <cp:lastPrinted>2017-02-06T03:34:55Z</cp:lastPrinted>
  <dcterms:created xsi:type="dcterms:W3CDTF">1996-10-08T23:32:33Z</dcterms:created>
  <dcterms:modified xsi:type="dcterms:W3CDTF">2018-02-05T06:45:41Z</dcterms:modified>
  <cp:category/>
  <cp:version/>
  <cp:contentType/>
  <cp:contentStatus/>
</cp:coreProperties>
</file>